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710" activeTab="0"/>
  </bookViews>
  <sheets>
    <sheet name="LISTA INVEST INIT- MARTIE 2017" sheetId="1" r:id="rId1"/>
  </sheets>
  <definedNames/>
  <calcPr fullCalcOnLoad="1"/>
</workbook>
</file>

<file path=xl/sharedStrings.xml><?xml version="1.0" encoding="utf-8"?>
<sst xmlns="http://schemas.openxmlformats.org/spreadsheetml/2006/main" count="1003" uniqueCount="549">
  <si>
    <t>CRT</t>
  </si>
  <si>
    <t>BUGET</t>
  </si>
  <si>
    <t>LOCAL</t>
  </si>
  <si>
    <t>DENUMIRE  OBIECTIV</t>
  </si>
  <si>
    <t>PROGRAMUL</t>
  </si>
  <si>
    <t>CONSILIULUI JUDETEAN BACAU</t>
  </si>
  <si>
    <t xml:space="preserve">TOTAL  </t>
  </si>
  <si>
    <t>din  care :</t>
  </si>
  <si>
    <t>A</t>
  </si>
  <si>
    <t>LUCRARI  IN  CONTINUARE</t>
  </si>
  <si>
    <t>B</t>
  </si>
  <si>
    <t>LUCRARI  NOI</t>
  </si>
  <si>
    <t>C</t>
  </si>
  <si>
    <t>CONSILIUL  JUDETEAN  BACAU</t>
  </si>
  <si>
    <t>APARAT  PROPRIU</t>
  </si>
  <si>
    <t>I</t>
  </si>
  <si>
    <t>CAP. 60.02 - APARARE -  CMJ  din  care:</t>
  </si>
  <si>
    <t>CAP. 61.02 - ORDINE PUBLICA  SI SIGURANTA NAT.  din  care:</t>
  </si>
  <si>
    <t>II</t>
  </si>
  <si>
    <t>SPITALUL JUDETEAN DE URGENTA</t>
  </si>
  <si>
    <t>LUCRARI IN CONTINUARE</t>
  </si>
  <si>
    <t>V</t>
  </si>
  <si>
    <t>COMPLEXUL MUZEAL DE STIINTELE NATURII " ION BORCEA "</t>
  </si>
  <si>
    <t>FILARMONICA "MIHAIL JORA" BACAU</t>
  </si>
  <si>
    <t>LUCRARI IN COINTINUARE</t>
  </si>
  <si>
    <t>CENTRE REZIDENTIALE PENTRU COPII</t>
  </si>
  <si>
    <t>IV</t>
  </si>
  <si>
    <t>LUCRARI NOI</t>
  </si>
  <si>
    <t>FONDURI</t>
  </si>
  <si>
    <t>NERAMB</t>
  </si>
  <si>
    <t>SUBV</t>
  </si>
  <si>
    <t>VENITURI</t>
  </si>
  <si>
    <t>PROPRII</t>
  </si>
  <si>
    <t>CENTRE DE INGRIJIRE SI ASISTENTA SOCIALA ADULTI</t>
  </si>
  <si>
    <t xml:space="preserve">                                                                                                               </t>
  </si>
  <si>
    <t>NR.</t>
  </si>
  <si>
    <t>EXEC. LUCRARI CATEDRALA ORTODOXA "INALTAREA DOMNULUI" BACAU</t>
  </si>
  <si>
    <t>ALTE  CHELTUIELI   din care:</t>
  </si>
  <si>
    <t>ALTE  CHELTUIELI  din care:</t>
  </si>
  <si>
    <t>III</t>
  </si>
  <si>
    <t>DE INVESTITII AL  BUGETULUI PROPRIU AL</t>
  </si>
  <si>
    <t xml:space="preserve"> ALTE  CHELTUIELI  din care:</t>
  </si>
  <si>
    <t>SERVICIUL PUBLIC JUDETEAN DE DRUMURI  din care :</t>
  </si>
  <si>
    <t>DOTARI INDEPENDENTE</t>
  </si>
  <si>
    <t>DOTARI  INDEPENDENTE</t>
  </si>
  <si>
    <t>ALOCATII</t>
  </si>
  <si>
    <t>ALTE  CHELTUIELI  din care :</t>
  </si>
  <si>
    <t>VII</t>
  </si>
  <si>
    <t>COMPLEXUL MUZEAL  "IULIAN ANTONESCU"</t>
  </si>
  <si>
    <t>ALTE   CHELTUIELI  -   din care :</t>
  </si>
  <si>
    <t>ALTE CHELTUIELI ASIMILATE INVEST - RK, PROIECT, EXEC</t>
  </si>
  <si>
    <t>EXECUTIE LUCRARI INSTALATII INTERIOARE SI EXTERIOARE LA CATEDRALA</t>
  </si>
  <si>
    <t xml:space="preserve"> STUDII PREFEZ./FEZAB ( DALI, EXPERT TEH. DOC. TEH-ECON )</t>
  </si>
  <si>
    <t xml:space="preserve">ALTE  CHELTUIELI  </t>
  </si>
  <si>
    <t xml:space="preserve">ALTE CHELTUIELI DE INVESTITII  </t>
  </si>
  <si>
    <t xml:space="preserve">ALTE   CHELTUIELI  </t>
  </si>
  <si>
    <t>CIAPV RACHITOASA</t>
  </si>
  <si>
    <t>CRRN DARMANESTI</t>
  </si>
  <si>
    <t>CRRPH COMANESTI</t>
  </si>
  <si>
    <t xml:space="preserve">ALTE  CHELTUIELI   </t>
  </si>
  <si>
    <t xml:space="preserve">CREDIT </t>
  </si>
  <si>
    <t>BANCAR</t>
  </si>
  <si>
    <t>BS</t>
  </si>
  <si>
    <t>DOTARI</t>
  </si>
  <si>
    <t>SOFT INFORMATIZARE STARE CIVILA</t>
  </si>
  <si>
    <t>MII LEI</t>
  </si>
  <si>
    <t>RA AEROPORTUL INTERNATIONAL GEORGE ENESCU BACAU</t>
  </si>
  <si>
    <t xml:space="preserve">TRANSPORTURI  -   CAP.  84. A            </t>
  </si>
  <si>
    <t>VIII</t>
  </si>
  <si>
    <t>ALTE ACTIUNI ECONOMICE - CAP. 87 A</t>
  </si>
  <si>
    <t>ACTIVITATII DE SALVAMONT</t>
  </si>
  <si>
    <t>SERVICIUL PUBLIC JUDET.PENTRU PROMOVAREA TURISMULUI SI COORDONAREA</t>
  </si>
  <si>
    <t>ASIGURARI SI ASISTENTA SOCIALA  -  CAP. 68. A</t>
  </si>
  <si>
    <t>CULTURA, RECREERE SI RELIGIE  -  CAP. 67. A</t>
  </si>
  <si>
    <t>INVATAMANT  SPECIAL  -  CAP. 65. A</t>
  </si>
  <si>
    <t>DIRECTIA JUD.DE EVID.PERSOANELOR  -  CAP. 54. A</t>
  </si>
  <si>
    <t>AUTORITATI PUBLICE  -  CAP. 51. A  din  care:</t>
  </si>
  <si>
    <t>ALTE CHELTUIELI   din care :</t>
  </si>
  <si>
    <t>CAP. 70. A -  LOCUINTE SERVICII SI DEZVOLTARE PUBLICA  din  care:</t>
  </si>
  <si>
    <t>CAP. 74. A -   MEDIU  din  care:</t>
  </si>
  <si>
    <t xml:space="preserve"> SANATATE  -  CAP. 66. A</t>
  </si>
  <si>
    <t>PREŞEDINTE,</t>
  </si>
  <si>
    <t>CENTRUL SCOLAR DE EDUCATIE INCLUZIVA NR.1 BACAU</t>
  </si>
  <si>
    <t>SCOALA GIMNAZIALA SPECIALA "MARIA MONTESSORI" BACAU</t>
  </si>
  <si>
    <t>RK C11 (CLADIRE ATELIERE) PENTRU LABORATOR MEDICINA LEGALA, CHELTUIELI CONEXE</t>
  </si>
  <si>
    <t>RK PAVILION HIV, CHELTUIELI CONEXE</t>
  </si>
  <si>
    <t>ACHIZITII MUZEALE</t>
  </si>
  <si>
    <t>CSC FILIPESTI</t>
  </si>
  <si>
    <t xml:space="preserve">AGRICULTURA SI SILVICULTURA  - CAP. 83 </t>
  </si>
  <si>
    <t>VI</t>
  </si>
  <si>
    <t>AUTOTURISM</t>
  </si>
  <si>
    <t>PTH+EXECUTIE - REABILITARE SI MODERNIZARE DJ. 241 A IZV. BERHECIULUI SECUIENI</t>
  </si>
  <si>
    <t>CRESTEREA CAPACIT. PORTANTE SI MODERNIZARE PISTA DE DECOLARE SI ATERIZARE</t>
  </si>
  <si>
    <t xml:space="preserve"> MODERNIZAREA SI DEZVOLTAREA INFRASTRUCTURII DE TRANSPORT AERIAN</t>
  </si>
  <si>
    <t xml:space="preserve">CULTURA, RECREERE SI RELIGIE  -  CAP. 67. A </t>
  </si>
  <si>
    <t>DOTARI INDEPENDENTE: din care</t>
  </si>
  <si>
    <t>APARATURA MEDICALA - COFINANTARE 10 %</t>
  </si>
  <si>
    <t>FEDR/SEE</t>
  </si>
  <si>
    <t>PTH+EXECUTIE REABILITARESI MODERNIZARE DJ.123 LIMITA JUDET HARGHITA VALEA</t>
  </si>
  <si>
    <t>PTH+EXECUTIE - REABILIT. SI MODERNIZ. DJ.119 KM. 25+740 - 27+993 LA CIUCANI</t>
  </si>
  <si>
    <t>PTH+EXECUTIE - REABILITARE SI MODERNIZARE DJ. 207 D LIMITA JUDET NEAMT PRAJESTI</t>
  </si>
  <si>
    <t>PTH+EXECUTIE - REABILITARE SI MODERNIZARE DJ. 241 LIMITA JUDET VRANCEA-PODU</t>
  </si>
  <si>
    <t>TURCULUI GLAVANESTI MOTOSENI RACHITOASA COLONESTI IZV. BERHECIULUI</t>
  </si>
  <si>
    <t>STUDII PENTRU OBTINEREA AUTORIZATIEI DE GOSPODARIRE A APELOR PENTRU OBIECTIV</t>
  </si>
  <si>
    <t>POD PESTE RAUL BISTRITA PE DJ. 207 G LETEA VECHE</t>
  </si>
  <si>
    <t>POD PESTE RAUL BISTRITA PE DJ. 156 B LA BLAGESTI</t>
  </si>
  <si>
    <t>POD PESTE PARAUL RACATAU PE DJ. 252 LA UNGURENI</t>
  </si>
  <si>
    <t>POD PESTE PARAUL UZ PE DJ.123 LA DARMANESTI</t>
  </si>
  <si>
    <t>EXPERTIZA + REVIZUIRE DALI PENTRU REABILITARE SI MODERNIZARE  DJ. 123 LIMITA</t>
  </si>
  <si>
    <t>SERVICIUL PUBLIC DE PROTECTIA PLANTELOR</t>
  </si>
  <si>
    <t>DOCUMENTATII TEHNICO ECONOMICE IN VEDEREA CASARII / DEZAFECTARII MAGAZIEI</t>
  </si>
  <si>
    <t>DE PESTICIDE - CPP SASCUT</t>
  </si>
  <si>
    <t>CENTRUL DE SERVICII SOCIALE GHIOCELUL BACAU</t>
  </si>
  <si>
    <t>RK INSTALATIE ELECTRICA SI TERMICA LA CLADIREA DIN STR. GHIOCEILOR NR.4 - DOCUM.</t>
  </si>
  <si>
    <t>TEHNICA, EXECUTIE LUCRARI, CHELTUIELI CONEXE</t>
  </si>
  <si>
    <t xml:space="preserve">CENTRUL PENTRU SERVICII DE TIP FAMILIAL (AMP) </t>
  </si>
  <si>
    <t>CRRN RACACIUNI</t>
  </si>
  <si>
    <t>CRRPD TARGU OCNA</t>
  </si>
  <si>
    <t>DOCUMENTATIE THE.ECON.PENTRU CONSTRUIREA UNEI MAGAZII DE BUNURI MATERIALE IN</t>
  </si>
  <si>
    <t>DOCUMENTATIE THE.ECON.PT. AUTORIZATII DE SECURITATE LA INCENDIU (PROIECTARE, AVIZE</t>
  </si>
  <si>
    <t xml:space="preserve"> BACAU  PROIECTARE SI EXECUTIE-PROIECT IN ASOCIERE CU CL ONESTI</t>
  </si>
  <si>
    <t>R K AMBULATORIUL DE SPECIALITATE PEDIATRIE - REALIZARE CPU INCLUSIV CHELT CONEXE</t>
  </si>
  <si>
    <t>LUCRARI RK PEDIATRIE CORP A SI B, CHELTUIELI CONEXE</t>
  </si>
  <si>
    <t>RK REABILITARE SECTIE GASTROENTEROLOGIE CHELTUIELI CONEXE</t>
  </si>
  <si>
    <t>RK STATIE OXIGEN CHELTUIELI CONEXE</t>
  </si>
  <si>
    <t>RK STATIE AER COMPRIMAT SI DISTRIBUIRE PANA LA CLADIRI, CHELTUIELI CONEXE</t>
  </si>
  <si>
    <t>RK LUCRARI CONSOLIDARE CT SI RECOMPARTIMENTARE PARTE DIN CT CU DESTINATIE</t>
  </si>
  <si>
    <t>ATELIERE INTRETINERE, CHELTUIELI CONEXE</t>
  </si>
  <si>
    <t>STATIE POMPARE SI REZERVOARE APA, INLOCUIRE ECHIPAMENTE TEHNOLOGICE, INSTALATII</t>
  </si>
  <si>
    <t>APA, INCENDIU SI EXECUTARE REZERVOR NOU, CHELTUIELI CONEXE</t>
  </si>
  <si>
    <t>APARAT LASER + MAGNEOTERAPIE - 1 BUC</t>
  </si>
  <si>
    <t>COMPUTER TOMOGRAF PLAN TRATAMENT - 1 BUC</t>
  </si>
  <si>
    <t>APARAT FOTOTERAPIE UVB BANDA INGUSTA  - 1 BUC</t>
  </si>
  <si>
    <t>APARAT INCALZIT PACIENTI  - 1 BUC</t>
  </si>
  <si>
    <t>APARAT INCALZIT SANGE / DEZGHETAT PLASMA  - 1 BUC</t>
  </si>
  <si>
    <t>APARAT MULTIFUNCTIONAL REABILITARE MARCHY HG 7000  - 1 BUC</t>
  </si>
  <si>
    <t>APARAT PENTRU SPALAT SI STERILIZAT PLOSTI  - 68 BUC</t>
  </si>
  <si>
    <t>RK LA   CONSTRUCTIILE CENTRU RADIO (C3) SI INTRARE BECI ACCES SECUNDAR</t>
  </si>
  <si>
    <t xml:space="preserve"> PUNCT CONDUCERE  (C6) -   DOC THE EC, EXECUTIE, CHELT CONEXE</t>
  </si>
  <si>
    <t>APARAT TRACTIUNE AUTOTRAC 460 - 1 BUC</t>
  </si>
  <si>
    <t>ASPIRATOR SECRETII CHIRURGICAL MOBIL - 22 BUC</t>
  </si>
  <si>
    <t>AUDIOMETRU - 1 BUC</t>
  </si>
  <si>
    <t>AUTOCLAV 18 L - 1 BUC</t>
  </si>
  <si>
    <t>AUTOCLAV 50 L - 1 BUC</t>
  </si>
  <si>
    <t>AUTOKERATOREFRACTOMETRU - 1 BUC</t>
  </si>
  <si>
    <t>BANDA HEMOSTATICA CU TENSIUNE CONTROLATA - 2 BUC</t>
  </si>
  <si>
    <t>BIOMICROSCOP - 1 BUC</t>
  </si>
  <si>
    <t>CANAPEA MASAJ PICASSO 4 SECTIUNI - 1 BUC</t>
  </si>
  <si>
    <t>CAPILAROMETRU - 1 BUC</t>
  </si>
  <si>
    <t>CARDIOTOGRAF - 2 BUC</t>
  </si>
  <si>
    <t>CISTOSCOP - 1 BUC</t>
  </si>
  <si>
    <t>COLPOSCOP - 1BUC</t>
  </si>
  <si>
    <t>ECOGRAF - 3BUC</t>
  </si>
  <si>
    <t>ECOGRAF PORTABIL CU SONDA PT CORD SI VASE  - 1BUC</t>
  </si>
  <si>
    <t>ELECTROCAUTER - 6BUC</t>
  </si>
  <si>
    <t>ELECTROCAUTER CU RADIOFRECVENTA - 1BUC</t>
  </si>
  <si>
    <t>ELECTROENCEFALOGRAF (EEG) - 1BUC</t>
  </si>
  <si>
    <t>ELECTROGARDIOGRAF - 1BUC</t>
  </si>
  <si>
    <t>ELECTROMIOGRAF (EMG) - 1BUC</t>
  </si>
  <si>
    <t>ELEVATOR HIDRAULIC CU ACTIONARE ELECTRICA - 3BUC</t>
  </si>
  <si>
    <t>EXPIROGRAF (SPIROMETRU) - 1BUC</t>
  </si>
  <si>
    <t>FIBROSCAN  - 1BUC</t>
  </si>
  <si>
    <t>HOLTER TA - 3BUC</t>
  </si>
  <si>
    <t>INJECTOMAT - 28BUC</t>
  </si>
  <si>
    <t>LENTILA TRANSEQUATOR - 1BUC</t>
  </si>
  <si>
    <t>MASA CHIRURGICALA - 5BUC</t>
  </si>
  <si>
    <t>MASA CHIRURGICALA ORTOPEDICA - 1BUC</t>
  </si>
  <si>
    <t>MASA ELONGATIE 4 SEGMENTE - 1BUC</t>
  </si>
  <si>
    <t>VENTILATOR  - 2BUC</t>
  </si>
  <si>
    <t>BIBLIOTECA JUDETEANA "C. STURDZA"</t>
  </si>
  <si>
    <t>ANSAMBLUL FOLCLORIC BUSUIOCUL</t>
  </si>
  <si>
    <t>MEMORIALA "GEORGE BACOVIA"</t>
  </si>
  <si>
    <t xml:space="preserve">DOCUMENTATII TEHNICO ECONOMICE SI RK -AMENAJARE BECI SI CURTE INTERIOARA  LA CASA </t>
  </si>
  <si>
    <t>LUCRARI DE INTERVENTIE (REFACERE ACCES) SI IMPREJMUIRE LA MUZEUL DE ARTA, STR. N.</t>
  </si>
  <si>
    <t>TITULESCU NR.23 - NR. INVENTAR 10312 - DOCUMENTATII TEHNICO ECONOMICE, CHELT CONEXE</t>
  </si>
  <si>
    <t>EXECUTIE LUCRARI</t>
  </si>
  <si>
    <t>LUCRARI DE REALIMENTARE CU APA POTABILA LA LIMITA PROPRIETATII DIN STR. ALEEA</t>
  </si>
  <si>
    <t>PARCULUI NR.9 - SF, DOCUMENT. TENNICO ECON, PROIECTARE, EXECUTIE</t>
  </si>
  <si>
    <t>DOCUM TEHNICO ECON IN VEDEREA REALIZARII UNEI CONSTRUCTII DE TIP ATELIER TAMPLARIE</t>
  </si>
  <si>
    <t>PTH+EXECUTIE - REABILITARE SI MODERNIZARE DJ.252 C KM. 8+022-23+088 TATARASTI</t>
  </si>
  <si>
    <r>
      <t xml:space="preserve">CORBASCA - </t>
    </r>
    <r>
      <rPr>
        <b/>
        <sz val="8"/>
        <color indexed="10"/>
        <rFont val="Arial"/>
        <family val="2"/>
      </rPr>
      <t>PNDL</t>
    </r>
  </si>
  <si>
    <r>
      <t xml:space="preserve">UZULUI DARMANESTI DN 12 A KM.41+000-62+103 - </t>
    </r>
    <r>
      <rPr>
        <b/>
        <sz val="8"/>
        <color indexed="10"/>
        <rFont val="Arial"/>
        <family val="2"/>
      </rPr>
      <t>PNDL</t>
    </r>
  </si>
  <si>
    <r>
      <t>MODERNIZRE DJ. 243 B FANTANELE- PRAJA - MOTOSENI , KM. 25+400 - 33+568 -</t>
    </r>
    <r>
      <rPr>
        <b/>
        <sz val="8"/>
        <color indexed="10"/>
        <rFont val="Arial"/>
        <family val="2"/>
      </rPr>
      <t xml:space="preserve"> PNDL</t>
    </r>
  </si>
  <si>
    <t>IX</t>
  </si>
  <si>
    <t xml:space="preserve"> STR. ALEEA PARCULUI NR.9 BACAU </t>
  </si>
  <si>
    <t xml:space="preserve"> LUCRARI DE PREVENIRE, ASIGURAREA SECURITATII LA INCENDIU, CLADIRE MUZEU</t>
  </si>
  <si>
    <t>JUDETUL BACAU</t>
  </si>
  <si>
    <t>APARAT MULTIFUNCTIONAL XEROX</t>
  </si>
  <si>
    <t>CALCULATOARE CU LICENTE (4 BUC)</t>
  </si>
  <si>
    <t xml:space="preserve">                                                                                  PE ANUL  2017</t>
  </si>
  <si>
    <t>SORIN BRASOVEANU</t>
  </si>
  <si>
    <t>DESFIINTARE CONSTRUCTII MAGAZIE C5( CABINA POARTA SPATE), MAGAZIE C7,</t>
  </si>
  <si>
    <t>MAGAZIE C8, BECI, SERA, BAZIN VAR</t>
  </si>
  <si>
    <t>ECHIPAMENT IT</t>
  </si>
  <si>
    <t>MUNICIPIUL BACAU, STR. H. COANDA NR. 4 SI CHELTUIELI CONEXE(AVIZE EXPERTIZE)</t>
  </si>
  <si>
    <t xml:space="preserve">DE SPECIALITATE, EXECUTIE LUCRARI) "INSTALATIE DE STINGERE DE TIP HIDRANTI" SI "INSTALATIE  </t>
  </si>
  <si>
    <t>DE DETECTARE SI SEMNALIZARE INCENDII" LA CLADIRE SCOALA DIN STR.HENRI COANDA NR.4 JUD. BACAU</t>
  </si>
  <si>
    <t>COMPUTER+LICENTE, SISTEM AUDIO, ACCESORII, SOFT AUDIO</t>
  </si>
  <si>
    <t>EXECUTIE REABILITARE SI MODERNIZARE DJ. 241 C ROSIORI VALEA MARE KM.1+650-4+050 JUD BACAU</t>
  </si>
  <si>
    <r>
      <t xml:space="preserve">JUDET BACAU </t>
    </r>
    <r>
      <rPr>
        <b/>
        <sz val="8"/>
        <color indexed="10"/>
        <rFont val="Arial"/>
        <family val="2"/>
      </rPr>
      <t>PNDL</t>
    </r>
  </si>
  <si>
    <r>
      <t xml:space="preserve">JUDET HARGHITA VALEA UZULUI DARMANESTI DN 12 A KM. 41+000-62+103 </t>
    </r>
    <r>
      <rPr>
        <b/>
        <sz val="8"/>
        <color indexed="10"/>
        <rFont val="Arial"/>
        <family val="2"/>
      </rPr>
      <t>PNDL</t>
    </r>
  </si>
  <si>
    <t>EXPERTIZA + REVIZUIRE DALI PENTRU REABILITARE SI MODERNIZARE  DJ. 252 A KM 7+450+14</t>
  </si>
  <si>
    <t>DOCUMENTATIE TEHNICO ECONOMICA - MODERNIXARE DJ 241 B PADURENI GODOVANA</t>
  </si>
  <si>
    <r>
      <t xml:space="preserve">KM 2+370-17+800 </t>
    </r>
    <r>
      <rPr>
        <b/>
        <sz val="8"/>
        <color indexed="10"/>
        <rFont val="Arial"/>
        <family val="2"/>
      </rPr>
      <t>PNDL</t>
    </r>
  </si>
  <si>
    <t>DOCUMENTATIE TEHNICO ECONOMICA - REABILITARE SI MODERNIXARE DJ 252 F UNGURENI GARLA</t>
  </si>
  <si>
    <r>
      <t xml:space="preserve">ANEI BARTASESTI KM4+200-18+000 JUD BACAU </t>
    </r>
    <r>
      <rPr>
        <b/>
        <sz val="8"/>
        <color indexed="10"/>
        <rFont val="Arial"/>
        <family val="2"/>
      </rPr>
      <t>PNDL</t>
    </r>
  </si>
  <si>
    <t>DOCUMENTATIE TEHNICO ECONOMICA - REABILITARE SI MODERNIXARE DJ 243 B KM 55+207-77+493</t>
  </si>
  <si>
    <r>
      <t xml:space="preserve">VULTURENI (INTERSECTIE CU DJ 241 A- PARINCEA (INTERSECTIE CU DJ 252) JUD BACAU </t>
    </r>
    <r>
      <rPr>
        <b/>
        <sz val="8"/>
        <color indexed="10"/>
        <rFont val="Arial"/>
        <family val="2"/>
      </rPr>
      <t>PNDL</t>
    </r>
  </si>
  <si>
    <t>DOCUMENTATIE TEHNICO ECONOMICA -  MODERNIXARE DJ 243 B KM 33+900 - 48+900</t>
  </si>
  <si>
    <r>
      <t xml:space="preserve">MOTOSENI STANISESTI, JUD BACAU </t>
    </r>
    <r>
      <rPr>
        <b/>
        <sz val="8"/>
        <color indexed="10"/>
        <rFont val="Arial"/>
        <family val="2"/>
      </rPr>
      <t>PNDL</t>
    </r>
  </si>
  <si>
    <t>DOCUMENTATIE TEHNICO ECONOMICA -  CONSOLIDARE MAL CU ZID DE SPRIJIN DIN BETON, H ELEV</t>
  </si>
  <si>
    <t>2,5 M LUNGIME=100 M PE DJ 117 A LA SOLONT</t>
  </si>
  <si>
    <t xml:space="preserve">DOCUMENTATIE TEHNICO ECONOMICA -  CONSOLIDARE PE POD PE DJ 119 KM 36+904 L=24M SI </t>
  </si>
  <si>
    <t>CONSOLIDARE VERSANT L=100M LOCALITATEA GURA VAII</t>
  </si>
  <si>
    <t>DOCUMENTATIE TEHNICO ECONOMICA -  CONSOLIDARE DJ 156 H BUHUSI RUNC KM 4+700-4+800</t>
  </si>
  <si>
    <t>CU ZIDURI DE SPRIJIN L=40 M</t>
  </si>
  <si>
    <t>DOCUMENTATIE TEHNICO ECONOMICA -  CONSTRUIRE POD PE DJ 252 F KM 9+400 L=12 M</t>
  </si>
  <si>
    <t>LA GARLA ANEI</t>
  </si>
  <si>
    <t>CONSOLIDARE - CONSTRUIRE ZID DE SPRIJIN PE DJ 252 BUHOCI BIBIRESTI KM 121+630 - 121+740</t>
  </si>
  <si>
    <t>L= 110 M</t>
  </si>
  <si>
    <t>RECALIBRARE ALBIE POD PE DJ 241 LA MOTOSENI KM 40+648 PE RAUL ZELETIN</t>
  </si>
  <si>
    <t xml:space="preserve"> REFUGII MONTANE - FAZA SF SI ALTE CHELTUIELI CONEXE - 2 BUC</t>
  </si>
  <si>
    <t>LUCRARI DE INTERVENTIE LA BAZA SALVAMONT SLANIC MOLDOVA - DOCUMENTATIE TEHNICO-ECON</t>
  </si>
  <si>
    <t>EXECUTIE LUCRARI, CHELTUIELI CONEXE</t>
  </si>
  <si>
    <t>VEHICUL DE TRANSPORT UTILITAR</t>
  </si>
  <si>
    <t>STATIE RADIO FIXA CU ANTENA</t>
  </si>
  <si>
    <t>MOTOSAPATOARE CU ACCESORII</t>
  </si>
  <si>
    <t>PISTOL DE GRESAT ELECTRIC</t>
  </si>
  <si>
    <t>MICROBUZ 8 LOCURI</t>
  </si>
  <si>
    <t>IMPRIMANTA MULTIFUNCTIONALA</t>
  </si>
  <si>
    <t>CSISDPFDC - CENTRU MATERNAL</t>
  </si>
  <si>
    <t>CR HENRI COANDA</t>
  </si>
  <si>
    <t>RK RECOMPARTIMENTARE, AMENAJARE SPATII DIN CLADIREA INTERNAT P+3E IN VEDEREA INFIINTARII</t>
  </si>
  <si>
    <t>CENTRULUI DE TRANZIT PENTRU TINERII IN SITUATII DE RISC- DOCUMENTATIE TEHNICA, EXEC.LUCRARI</t>
  </si>
  <si>
    <t>CHELTUIELI CONEXE</t>
  </si>
  <si>
    <t>CENTRUL DE INTERVENTIE IN REGIM DE URGENTA PENTRU COPILUL ABUZAT, NEGLIJAT</t>
  </si>
  <si>
    <t>SI PARASIT IN UNITATI SANITARE (983)</t>
  </si>
  <si>
    <t>RK  REABILITARE TERMICA PAVILION ASISTATI - DOCUMENTATIE TEHNICA, EXEC. LUCRARI, CHELT CONEXE</t>
  </si>
  <si>
    <t>MASINA DE CURATAT CARTOFI 10 KG</t>
  </si>
  <si>
    <t>MASINA DE SPALAT INDUSTRIALA 23 KG</t>
  </si>
  <si>
    <t>SISTEM DE SUPRAVEGHERE VIDEO</t>
  </si>
  <si>
    <t>CRRPH UNGURENI</t>
  </si>
  <si>
    <t>GENERATOR ELECTRIC</t>
  </si>
  <si>
    <t>BAZIN APA</t>
  </si>
  <si>
    <t>FORAJ DE ALIMENTARE APA - PUT APA DE ADANCIME 50 M CU DIAMETRU 200 MM</t>
  </si>
  <si>
    <t>SISTEM DE SUPRAVEGHERE VIDEO SI MONTARE SISTEM DE ALARMARE</t>
  </si>
  <si>
    <t>PANOURI SOLARE PRESURIZATE CU O CAPACITATE DE 300 LITRI - 2 SISTEME</t>
  </si>
  <si>
    <t>CIAPD TARGU OCNA</t>
  </si>
  <si>
    <t>CRRPD CONDORUL BACAU</t>
  </si>
  <si>
    <t>GENERATOR CURENT ELECTRIC</t>
  </si>
  <si>
    <t>CITO MIORITA</t>
  </si>
  <si>
    <t>SISTEM DE SUPRAVEGHERE VIDEO CASA 1,2, 3</t>
  </si>
  <si>
    <t>SISTEM DETECTIE SEMNALIZARE SI ALARMARE LA PRODUCEREA UNUI INCEDIU</t>
  </si>
  <si>
    <t>APARAT PROPRIU</t>
  </si>
  <si>
    <t>SERVER DE FISIERE PENTRU TINREAD - 64 GB RAM</t>
  </si>
  <si>
    <t>LICENTE -7</t>
  </si>
  <si>
    <t>INSTRUMENT MUZICAL - ACORDEON</t>
  </si>
  <si>
    <t>INSTRUMENT MUZICAL - TROMPETA</t>
  </si>
  <si>
    <t>RK DOCUMENTATII TEHNICO ECON. CHELTUIELI CONEXE EXEC. LUCRARI PENTRU INLOCUIRE ACOPERIS</t>
  </si>
  <si>
    <t>CASA MEMORIALA  NICU ENEA, MONUMENT ISTORIC CLASA B,STR. NICU ENEA NR.31 NR. INVENTAR 10315</t>
  </si>
  <si>
    <t>DOC. TEHNICO EC, CHELT CONEXE, EXEC. LUCRARI DE INTERVENTIE LA CLADIRE C1 STR. NICOLAE TITULESCU</t>
  </si>
  <si>
    <t>NR.23 NR. INVENTAR 10302</t>
  </si>
  <si>
    <t>REORGANIZARE SI MODERNIZARE CIRCUIT SPATIU MUZEAL ADMINISTRATIV</t>
  </si>
  <si>
    <t>LICENTE, PROGRAME INFORMATICE</t>
  </si>
  <si>
    <t>UMIDIFICATOARE 4 BUC</t>
  </si>
  <si>
    <t>CLASIFICATOR ARHIVARE DOCUMENTE 1 BUC</t>
  </si>
  <si>
    <t>APARAT AER CONDITIONAT (ACHIZITIE SI MONTAJ) SALI EXPOZITIE 4 BUC</t>
  </si>
  <si>
    <t>APARAT FOTO DSRL</t>
  </si>
  <si>
    <t>IMPRIMANTA PLOTTER COLOR</t>
  </si>
  <si>
    <t xml:space="preserve"> STUDII PREFEZ./FEZAB ( DALI, EXPERT TEH. DOC. TEH-ECON )+ LUCRARI RK</t>
  </si>
  <si>
    <t xml:space="preserve"> LA CLADIREA MUZEU DIN STR. ALEEA PARCULUI NR.9 BACAU</t>
  </si>
  <si>
    <t>SISTEME SUPRAVEGHERE VIDEO - OBSERVATOR ASTRONOMIC</t>
  </si>
  <si>
    <t>DOCUM TEHNICO ECON , PROIECTARE, AMENAJARE SI IMPREJMUIRE PROPRIETATE - CLADIRE MUZEU</t>
  </si>
  <si>
    <t>ALEEA PARCULUI NR.9 OBTINERE AVIZE, TAXE, AUTORIZATII</t>
  </si>
  <si>
    <t>ACHIZITII ANIMALE, NATURALIZATE, MULAJE, ALTE MATERIALE EXPOZITII</t>
  </si>
  <si>
    <t>DOCUMENTATII THE.ECON SI LUCRARI DE INTERVENTIE IN VEDEREA DEMOLARII UNEI CLADIRI ANEXA DIN</t>
  </si>
  <si>
    <t>CADRUL OBSERVATORULUI ASTRONOMIC BACAU STR. ION GHE.DESTELNICA NR.8 SUPRAFATA DE 53MP</t>
  </si>
  <si>
    <t>DOCUMENTATIE TEHNICO ECONOMICA PSI SI LUCRARI DE INTERVENTII</t>
  </si>
  <si>
    <t xml:space="preserve">DN 2 F KM. 28+000 - 50+254 </t>
  </si>
  <si>
    <t xml:space="preserve">KM. 25+000 - 83+368 </t>
  </si>
  <si>
    <t>KM. 64+250 - 78+114 -</t>
  </si>
  <si>
    <r>
      <t xml:space="preserve">HORGESTI RACATAU </t>
    </r>
    <r>
      <rPr>
        <b/>
        <sz val="8"/>
        <color indexed="10"/>
        <rFont val="Arial"/>
        <family val="2"/>
      </rPr>
      <t>PNDL</t>
    </r>
  </si>
  <si>
    <t>DOCUMENTATIE TEHNICO ECONOMICA EXECUTIE LUCRARI DE INTERVENTIE SI CHELTUIELI CONEXE</t>
  </si>
  <si>
    <t>REFACERE POD PE DJ 241 RACHITOASA KM 46+545 PE RAUL GUNOAIA</t>
  </si>
  <si>
    <t>IDENTIFICAREA SI CAPTAREA SURSELOR DE APA DIN PANZA FREATICA SI/SAU PRELUARE TORENTI</t>
  </si>
  <si>
    <t>CARE DESCARCA APELE PLUVIALE DIN BAZINUL HIDROGRAFIC DIN ZONA PARTIEI NEMIRA, NECESARA</t>
  </si>
  <si>
    <t>PENTRU PRODUCEREA ZAPEZII ARTIFICIALE FAZA DE SF SI ALTE CHELTUIELI CONEXE</t>
  </si>
  <si>
    <t>LICENTE  MICROSOFT OFFICE - 5 BUC</t>
  </si>
  <si>
    <t>Achizitie calculatoare</t>
  </si>
  <si>
    <t>Documentatie tehnico economica si cheltuieli conexe - Construire pod pe DJ 243 B la Medeleni, km 68+150</t>
  </si>
  <si>
    <t>Actualizare deviz general si revizuire docum. tehnica de avizare a lucrarilor de interventie ptr. obiectiv ,,Reabilitare si modernizare DJ 241  lim.Jud. Vrancea-Izv. Berheciului, km 25+000-83+368"</t>
  </si>
  <si>
    <t xml:space="preserve">Expertiza tehnica ptr. obiectiv ,,Pod peste raul Bistrita pe DJ 207 G, Letea Veche" </t>
  </si>
  <si>
    <t xml:space="preserve">Expertiza tehnica ptr. obiectiv ,,Pod peste raul Bistrita pe DJ 156 B la Blagesti" </t>
  </si>
  <si>
    <t xml:space="preserve">Expertiza tehnica ptr. obiectiv ,,Pod peste paraul Racatau pe DJ 252 la Ungureni" </t>
  </si>
  <si>
    <t xml:space="preserve">Expertiza tehnica ptr. obiectiv ,,Pod peste paraul Uz pe DJ 123 la Darmanesti" </t>
  </si>
  <si>
    <t>Documentatie cadastrala ptr. DJ 241 A limita jud. Vrancea-Izv. Berheciului, km 19+450-64+250 si km 78+114-97+618</t>
  </si>
  <si>
    <t>Documentatie cadastrala ptr. DJ 117 Livezi DN 11-Poduri, km 0+000-36+867</t>
  </si>
  <si>
    <t>Program devize</t>
  </si>
  <si>
    <t>X</t>
  </si>
  <si>
    <t>SERVICIUL PUBLIC DE ADMINISTRARE A SISTEMULUI INTEGRAT</t>
  </si>
  <si>
    <t>DE MANAGEMENT AL DESEURILOR IN JUDETUL BACAU</t>
  </si>
  <si>
    <t>ECHIPAMENTE IT + LICENTE</t>
  </si>
  <si>
    <t>MOBILIER: BIROURI SCAUNE DULAPURI</t>
  </si>
  <si>
    <t>LICENTA ANRSC</t>
  </si>
  <si>
    <t>PROGRAME INFORMATICE DE CONTABILITATE, BAZA DE DATE CLIENTI (OPERATORI)</t>
  </si>
  <si>
    <t>CREDIT</t>
  </si>
  <si>
    <t>ANGAJAMENT</t>
  </si>
  <si>
    <t>BUGETAR</t>
  </si>
  <si>
    <t>2=3+4+5+6+7</t>
  </si>
  <si>
    <t>1=2</t>
  </si>
  <si>
    <t xml:space="preserve">DOCUMENTATII THE.ECON SI EXECUTIE LUCRARI DE DESFIINTARE CLADIRE POST TRAFO (C1)  DEPOZIT </t>
  </si>
  <si>
    <t>CARBURANTI-FOST REZERVOR APA POTABILA (C8) COS DE FUM DIN CLADIRE CENTRALA TERMICA (C15)</t>
  </si>
  <si>
    <t>COS DE FUM DIN CLADIRE CREMATORIU SI COS DE FUM (C16) CLADIRE SERA FLORI (C26)</t>
  </si>
  <si>
    <t>DOCUMI TEH.ECON SI EXECUTIE LUCRARI DE REPARATII CAPITALE C21, C22, C23, C10 CLADIRI MAGAZIE</t>
  </si>
  <si>
    <t>DOCUMENTATII TEH.ECON SI EXECUTIE LUCRARI DE EXTINDERE UPU</t>
  </si>
  <si>
    <t>DOCUMI TEH.ECON SI EXECUTIE LUCRARI DE MODERNIZARE SECURIZARE SI EXTINDERE RETEA SISTEM</t>
  </si>
  <si>
    <t>INFORMATIC</t>
  </si>
  <si>
    <t>DOCUMI TEH.ECON SI EXECUTIE LUCRARI DE MODERNIZARE SI EXTINDERE A RETELEI DE CURENT VITAL</t>
  </si>
  <si>
    <t>SI A GENERATOARELOR DE CURENT</t>
  </si>
  <si>
    <t>DOCUMI TEH.ECON SI EXECUTIE LUCRARI DE REPARATII CAPITALE SECTIE OFTALMOLOGIE</t>
  </si>
  <si>
    <t>RK AMENAJARE, EXTINDERE SI REABILITARE TERMICA CLADIRE SPITAL VECHI CNI</t>
  </si>
  <si>
    <t xml:space="preserve">MAMOGRAF DIGITAL CU TOMOSINTAZA </t>
  </si>
  <si>
    <t xml:space="preserve">INCUBATOR TIP CALEO 5 BUC </t>
  </si>
  <si>
    <t>INCUBATOR TIP INSOLETTECALEO 5 BUC</t>
  </si>
  <si>
    <t xml:space="preserve">APARAT ANESTEZIE CU CAPNOGRAF 1BUC </t>
  </si>
  <si>
    <t>AUTOCLAV 400 L +  cosuri inox - 2BUC</t>
  </si>
  <si>
    <t>AUTOCLAV 890 L +  cosuri inox - 1BUC</t>
  </si>
  <si>
    <t xml:space="preserve">PATURI TERAPIE INTENSIVA  26 BUC </t>
  </si>
  <si>
    <t>COMPUTER TOMOGRAF STIMULATOR CU MINIM 16 SLIDE-URI - COFINANTARE 10%</t>
  </si>
  <si>
    <t>EKG 12 DERIVATII - 2 BUC/UPU (PEDIARIE)</t>
  </si>
  <si>
    <t>MONITOR MP20 - 2 BUC/UPU (PEDIARIE)</t>
  </si>
  <si>
    <t>MONITOR PORTABIL - 1 BUC/UPU (PEDIARIE)</t>
  </si>
  <si>
    <t>ASPIRATOR - 2 BUC/UPU (PEDIARIE)</t>
  </si>
  <si>
    <t>NEBULIZATOR - 2 BUC/UPU (PEDIARIE)</t>
  </si>
  <si>
    <t>APARAT PRESTERILIZARE CU ULTRASUNETE -1 BUC/UPU (STOMATOLOGIE)</t>
  </si>
  <si>
    <t>ELECTROCAUTER -1 BUC/UPU (STOMATOLOGIE)</t>
  </si>
  <si>
    <t>APARAT STERILIZAT PLOSTI - 1 BUC/UPU</t>
  </si>
  <si>
    <t>AGITATOR PLACI IMUNOSEROLOGIE</t>
  </si>
  <si>
    <t xml:space="preserve">AP. ELECTROTERAPIE CURENT JOASA SI MEDIE FRECVENTA CU 2 CANALE TIP BTL </t>
  </si>
  <si>
    <t xml:space="preserve">AP. PT. LIMFMASAJ TIP BTL </t>
  </si>
  <si>
    <t>APARAT AC 24000 BTU</t>
  </si>
  <si>
    <t>APARAT ANESTEZIE  CU CAPNOGRAF</t>
  </si>
  <si>
    <t>APARAT DE RADIODIAGNOSTIC  CU 2 POSTURI MONOBLOC</t>
  </si>
  <si>
    <t>APARAT DOPPLER CONTINUU</t>
  </si>
  <si>
    <t>APARAT NEBULIZARE DEZINFECTIE SI STERILIZARE</t>
  </si>
  <si>
    <t xml:space="preserve">APARATE ANESTEZIE </t>
  </si>
  <si>
    <t>CARUCIOR RESUSCITARE - 2BUC</t>
  </si>
  <si>
    <t>CENTRALA TERMICA ELECTRICA</t>
  </si>
  <si>
    <t>CENTRIFUGA (MINIM 4 LOCURI)</t>
  </si>
  <si>
    <t>CONCENTRATOARE DE OXIGEN</t>
  </si>
  <si>
    <t>CRIOTOM</t>
  </si>
  <si>
    <t>CURATATOR (BAIE) CU ULTRASUNETE</t>
  </si>
  <si>
    <t>CUTTER PENTRU FIZIODISPENSER</t>
  </si>
  <si>
    <t>DEFIBRILATOR CU PACEMAKER EXTERN (PORTABIL) - 2 BUC</t>
  </si>
  <si>
    <t>DEFIBRILATOR CU PADELE PEDIATRICE SI AEDS - 2 BUC</t>
  </si>
  <si>
    <t>DOPPLER VASCULAR</t>
  </si>
  <si>
    <t>ECHIPAMENT GAZ CROMATOGRAF</t>
  </si>
  <si>
    <t>ECOGRAF CU 2 SONDE SI SISTEM DOPPLER COLOR - 1 BUC</t>
  </si>
  <si>
    <t>ELECTROCARDIOGRAF PORTABIL</t>
  </si>
  <si>
    <t>ELECTROCAUTER /PLATFORMA ELECTROCHIRURGICALA</t>
  </si>
  <si>
    <t>ETUVA -CAPACITATI DIFERITE</t>
  </si>
  <si>
    <t>FERASTRAU ELECTRIC PT TAIAT GIPS</t>
  </si>
  <si>
    <t xml:space="preserve">FIBROSCOP </t>
  </si>
  <si>
    <t>FIZIODISPENSER NSK CU FIBRA OPTICA SI PENSA</t>
  </si>
  <si>
    <t>FRIGIDER TIP VITRINA FRIGORIFICA</t>
  </si>
  <si>
    <t>FRIGIDER PENTRU STOCAREA UNEI UNITATI DE SANGE</t>
  </si>
  <si>
    <t>GASTROFIBROSCOP</t>
  </si>
  <si>
    <t xml:space="preserve">HOLTER EKG </t>
  </si>
  <si>
    <t>IMPRIMANTA PENTRU ECOGRAF - 1BUC</t>
  </si>
  <si>
    <t xml:space="preserve">INCUBATOR SUGAR </t>
  </si>
  <si>
    <t>INSTALATIE (MODUL) DE COLORARE HISTOPATOLOGIE</t>
  </si>
  <si>
    <t>LAMPA FOTOTERAPIE LUMINA ALBASTRA</t>
  </si>
  <si>
    <t>LAMPA FRONTALA</t>
  </si>
  <si>
    <t xml:space="preserve">LAMPA SCIALITICA SALI DE OPERATIE </t>
  </si>
  <si>
    <t>LARINGOSCOP PEDIATRIC</t>
  </si>
  <si>
    <t>LUPE EXAMINARE PT CITIRE PLACI(STEREOSCOPICE)</t>
  </si>
  <si>
    <t>MASA ORTOPEDICA APLICARE GIPS</t>
  </si>
  <si>
    <t>MICROSCISSOR 3.4 MM -INSTRUMENTAR - 2BUC</t>
  </si>
  <si>
    <t>MICROSCOAPE  - 2BUC</t>
  </si>
  <si>
    <t>MICROSCOP HISTOPATOLOGIE</t>
  </si>
  <si>
    <t>MONITOARE FUNCTII VITALE - 30BUC</t>
  </si>
  <si>
    <t>MONITOR CURARA TOF - 1BUC</t>
  </si>
  <si>
    <t>MOTOR CHIRURGICAL CU ACUMULATORI, ACCES, ALEZOARE, FIERASTRAU OSCILANT - 1BUC</t>
  </si>
  <si>
    <t>NEBULIZATOR ULTRASONIC - 1BUC</t>
  </si>
  <si>
    <t>NEGATOSCOP 40/43 - 1BUC</t>
  </si>
  <si>
    <t>OFTALMOSCOP HEINE BETA 200 - 1BUC</t>
  </si>
  <si>
    <t>OSTEODENSITOMETRU - 1BUC</t>
  </si>
  <si>
    <t>OTOSCOP CU FIBRA OPTICA HEINE BETA 200</t>
  </si>
  <si>
    <t>OXIGENATOR PORTABIL</t>
  </si>
  <si>
    <t xml:space="preserve">PACHET STATIE DE STERILIZARE MATERNITATE SI MOBILIER AFERENT </t>
  </si>
  <si>
    <t xml:space="preserve">PAT TERAPIE INTENSIVA </t>
  </si>
  <si>
    <t>PATURI CU MOTOR ELECTRIC</t>
  </si>
  <si>
    <t>PENSA BASKET+GRASPER+TAIETOARE - 6BUC</t>
  </si>
  <si>
    <t>PENSA ENDOSCOPICA  LIGA SURE</t>
  </si>
  <si>
    <t>PLOTTER</t>
  </si>
  <si>
    <t>POMPA NUTRITIE - 1BUC</t>
  </si>
  <si>
    <t>POMPA SAN ELECTRICA MEDELA/LACTINA/SPECTRA</t>
  </si>
  <si>
    <t>POMPE VOLUMAT - 7BUC</t>
  </si>
  <si>
    <t>PUNCH 3.4 MM -INSTRUMETAR  - 1BUC</t>
  </si>
  <si>
    <t>REZECTOSCOP</t>
  </si>
  <si>
    <t>SCAUN CHIRURGICAL PT. SALA DE OPARATIE</t>
  </si>
  <si>
    <t>SHAVER-MICRO DEBRIDOR</t>
  </si>
  <si>
    <t xml:space="preserve">SINOPTOFOR </t>
  </si>
  <si>
    <t>SINUSOSCOP 70 GRADE - 1BUC</t>
  </si>
  <si>
    <t>SISTEM AUTOMAT DE DIAGNOSTIC RAPID AL PROBELOR MICROBIENE (INOCULARE, CULTIVARE, INTERPRETARE DIGITALA SI TESTARE A SENSIBILITATII LA ANTIBIOTICE)</t>
  </si>
  <si>
    <t>SISTEM AUTOMAT DE TURNARE A PLACILOR CU MEDIU DE CULTURA (MICROBIOLOGIE)</t>
  </si>
  <si>
    <t>SISTEM COLORARE AUTOMATA A FROTIURILOR</t>
  </si>
  <si>
    <t>SISTEM DE INCALZIRE A LICHIDELOR PERFUZATE</t>
  </si>
  <si>
    <t xml:space="preserve">SOFT TISSUE 3.4 MM-INSTRUMENTAR </t>
  </si>
  <si>
    <t>SPIROMETRU</t>
  </si>
  <si>
    <t>STATIE CENTRALA MONITORIZARE - 2BUC</t>
  </si>
  <si>
    <t>STATIV VERTICAL PENTRU INST. DE ROENGENDIAGNOSTIC</t>
  </si>
  <si>
    <t>STIMULATOR EXTERN</t>
  </si>
  <si>
    <t xml:space="preserve">SUPORT PT. ATASARE AP. AUTOTRAC </t>
  </si>
  <si>
    <t>TARGA HIDRAULICA PACIENTI/DECEDATI</t>
  </si>
  <si>
    <t xml:space="preserve">TRUSA LARINGOSCOPIE  CU 3 LAME </t>
  </si>
  <si>
    <t>UNITATE DOZARE AUTONOMA</t>
  </si>
  <si>
    <t>UNITATE ELECTROCHIRURGICALA SIGILARE</t>
  </si>
  <si>
    <t>UNITATEA LAPORASCOPICA  - 1BUC</t>
  </si>
  <si>
    <t>UPS</t>
  </si>
  <si>
    <t>VENTILATOR NOU NASCUTI +COPIL - 2BUC</t>
  </si>
  <si>
    <t>VIDEOLARINGOSCOP PENTRU ADULTI+COPII</t>
  </si>
  <si>
    <t>XEROX PROFESIONAL MULTIFUNCTIONAL</t>
  </si>
  <si>
    <t>APARAT SUDURA OXIACETILENA PORTABIL</t>
  </si>
  <si>
    <t>AUTOTURISM PERSOANE</t>
  </si>
  <si>
    <t>BOBCAT-MASINA PT CURATAT DRUMURI+ACCESORII CURATAT DRUMURI</t>
  </si>
  <si>
    <t>COMPRESOR AER</t>
  </si>
  <si>
    <t>MASINA DE SPALAT SI DEZINFECTAT INSTRUMENTAR</t>
  </si>
  <si>
    <t>MASINA DE USCAT MOPURI</t>
  </si>
  <si>
    <t>MASINA GAURIT FIXA VERTICALA</t>
  </si>
  <si>
    <t>MINICAR-MASINA ELECTRICA PT TRANSPORT</t>
  </si>
  <si>
    <t>POMPE RECIRCULARE</t>
  </si>
  <si>
    <t>REZERVOR ACUMULARE APA CALDA</t>
  </si>
  <si>
    <t>SCANNER A3(ARHIVA)</t>
  </si>
  <si>
    <t>STATIE DE DEDURIZARE</t>
  </si>
  <si>
    <t>SUFLANTE/ASPIRATOARE FRUNZE - 1BUC</t>
  </si>
  <si>
    <t>TOCATOR LEGUME - 1BUC</t>
  </si>
  <si>
    <t>VANE</t>
  </si>
  <si>
    <t>LICENTA PC - 40 BUC</t>
  </si>
  <si>
    <t>INCLUSIV CHELTUIELI CONEXE -SCENARIU DE SECURITATELA INCENDIU</t>
  </si>
  <si>
    <t>STRUCTURA CATAPETEASMA, EXECUTIE SI CHELTUIELI CONEXE</t>
  </si>
  <si>
    <t>USI DECORATIVE, PROCURARE, MONTAJ SI CHELTUIELI CONEXE</t>
  </si>
  <si>
    <t xml:space="preserve">ORTODOXA: INALTAREA DOMNULUI" BACAU </t>
  </si>
  <si>
    <t>STATIE DE EPURARE A APELOR UZATE  IN MUNICIPIUL ONESTI, JUDETUL</t>
  </si>
  <si>
    <t>PLAN DE AMENAJARE A TERITORIULUI JUDETULUI BACAU</t>
  </si>
  <si>
    <t>REACTUALIZARE DOCUMENTATIE TEHNICO-ECONOMICA PENTRU REST DE EXECUTAT DECORATIUNI SI</t>
  </si>
  <si>
    <t>AMENAJARI INTERIOARE LA CATEDRALA ORTODOXA "INALTAREA DOMNULUI" BACAU</t>
  </si>
  <si>
    <t>PLAN DE MENTINERE A CALITATII AERULUI</t>
  </si>
  <si>
    <t>PLAN JUDETEAN DE GESTIONARE A DESEURILOR</t>
  </si>
  <si>
    <t>LUCRARI DE INTERVENTII (LUCRARI DE CONSTRUIRE, CONSOLIDARE, MODIFICARE,EXTINDERE, REABILITARE</t>
  </si>
  <si>
    <t>TERMICA) LA IMOBILUL SITUAT IN MUNICIPIUL BACAU STR.9 MAI NR.104-DOCUMENTATII TEHNICO-ECON</t>
  </si>
  <si>
    <t>CHELTUIELI CONEXE SI EXECUTIE LUCRARI</t>
  </si>
  <si>
    <t>ACHIZITIE IMOBIL "CASA VASILE ALECSANDRI" STR. GEORGE APOSTU NR.3</t>
  </si>
  <si>
    <t>EXPERTIZA TEHNICA A PERFORMANTELOR ENERGETICE, DOCUMENTATII DE AVIZARE A LUCRARILOR</t>
  </si>
  <si>
    <t>DE INTERVENTIE SI CHELTUIELI CONEXE LA CONSTRUCTIILE AFLATE IN PROPRIETATEA CONS JUDETEAN BC</t>
  </si>
  <si>
    <t>ERK DOCUMENTATII TEHNICO-ECONOMICE SI EXECUTIE LUCRARI PENTRU PUNEREA IN SIGURANTA</t>
  </si>
  <si>
    <t>A IMOBILULUI "CASA NR.2" DIN MUNICIPIUL BACAU STR. HENRI COANDA NR.2 (ARHIVA+SPATII DEPOZITARE</t>
  </si>
  <si>
    <t>SI BIROURI</t>
  </si>
  <si>
    <t>RK CLADIRE A/A1 PARC INDUSTRIAL HIT DOCUMENTATII TEHNICO-ECON, AVIZE, ACORDURI,CHELT CONEXE</t>
  </si>
  <si>
    <t>SI EXECUTIE</t>
  </si>
  <si>
    <t>REABILITARE SISTEM DE CONTORIZARE PARC INDUSTRIAL HIT</t>
  </si>
  <si>
    <t>NOUA BIBLIOTECA JUDETEANA - DOCUMENTATII TEHNICO-ECONOMICE SI CHELTUIELI CONEXE</t>
  </si>
  <si>
    <t>RK CLADIRE CENTRU SCOLAR C11</t>
  </si>
  <si>
    <t xml:space="preserve">PROIECT AXA RUTIERA STRATEGICA 3 NEAMT-BACAU DJ 207D LIMITA JUDET NEAMT-TRAIAN - DN 2F </t>
  </si>
  <si>
    <t>KM 28+000-50+254, DJ 241 LIMITA JUDET VRANCEA-PODU TURCULUI-IZVORUL BERHECIULUI KM 25+000-</t>
  </si>
  <si>
    <t>83+368 SI DJ 241A IZVORUL BERHECIULUI-SECUIENI KM 64+250-78+114 PROIECTARE SI CONSULTANTA</t>
  </si>
  <si>
    <t>PROIECT AXA 3.1B LUCRARI DE INTERVENTII, ANVELOPARE TERMICA LA CLADIREA ATENEU-EXPERTIZA</t>
  </si>
  <si>
    <t>TEHNICA, AUDIT ENERGETIC, DOCUMENTATII TEHNICO-ECONOMICE SI CHELTUIELI CONEXE</t>
  </si>
  <si>
    <t xml:space="preserve"> DOCUMENTATIE TEHNICO-ECONOMICA PENTRU DECLARAREA DE UTILITATE PUBLICA A LUCRARILOR</t>
  </si>
  <si>
    <t>DE DEZV A INFRASTRUCTURII AEROPORTUARE - SISTEM DE BALIZAJ PE DIRECTIA 16 LA PISTA DE DECOLARE</t>
  </si>
  <si>
    <t>ATERIZARE AEROPORTUL INTERNATIONAL "GEORGE ENESCU" BACAU</t>
  </si>
  <si>
    <t xml:space="preserve">ACHIZITIE TERENURI AFERENTE EXPROPRIERII PENTRU CAUZA DE UTILITATE PUBLICA LA LUCRARILE DE </t>
  </si>
  <si>
    <t>DEZVOLTARE A INFRASTRUCTURII AEROPORTUARE - SISTEM BALIZAJ PE DIRECTIA 16 LA PISTA DE</t>
  </si>
  <si>
    <t>DECOLARE/ATERIZARE AEROPORTUL INTERNATIONAL "GEORGE ENESCU" BACAU</t>
  </si>
  <si>
    <t>CENTRALA TELEFONICA AUTOMATA</t>
  </si>
  <si>
    <t>SISTEM ANTIEFRACTIE SEDIU CJ BACAU</t>
  </si>
  <si>
    <t>DOTARE SALA SEDINTE PALAT ADMINISTRATIV CU SISTEM INTEGRAT PREZENTARI MULTIMEDIA</t>
  </si>
  <si>
    <t>ECRAN PROIECTIE RETRACTABIL, MODULE INFORMARE PARTICIPANTI CONECTATE LA INTERNET</t>
  </si>
  <si>
    <t>APARATURA TRADUCATOR</t>
  </si>
  <si>
    <t>SISTEM DE VEHICUL AERIAN FARA ECHIPAJ UMAN LA BORD TIP UAV - 1 BUC</t>
  </si>
  <si>
    <t>REMORCA TRANSPORT AUTO - 2 BUC</t>
  </si>
  <si>
    <t>GENERATOR TRIFAZAT - 1 BUC</t>
  </si>
  <si>
    <t>POMPE SUBMERSIBILE TRIFAZATE - 6 BUC</t>
  </si>
  <si>
    <t>CORT GONFLABIL CU SISTEM DE INCALZIRE - 1 BUC</t>
  </si>
  <si>
    <t>REMORCA CAROSATA TRANSPORT CORT - 1 BUC</t>
  </si>
  <si>
    <t>VESTA ANTISCHIJA - 2 BUC</t>
  </si>
  <si>
    <t>DETECTOR DE METALE - 1 BUC</t>
  </si>
  <si>
    <t>PROGRAM INFORMATIC PROIECTARE CONSTRUCTII - 1 BUC</t>
  </si>
  <si>
    <t>PROGRAM INFORMATIC  ELABORARE DEVIZE - 1 BUC</t>
  </si>
  <si>
    <t>LICENTA SOFTWERE COREL DRAW - 3 BUC</t>
  </si>
  <si>
    <t>BOXE AUDIO ACTIVE DE EXTERIOR PROFESIONALE - 2 BUC</t>
  </si>
  <si>
    <t>SURSA NEINTRERUPTIBILA UPS - 1 BUC</t>
  </si>
  <si>
    <t>CAP.54.02 -ALTE SERVICII PUBLICE GENERALE</t>
  </si>
  <si>
    <t>PROIECTE FEN - CADRUL FINANCIAR 2014-2020 - (TITLUL 58)</t>
  </si>
  <si>
    <t>LUCRARI DE INTERVENTII - REABILITARE SI MODERNIZARE LA CLADIREA VIVARIU</t>
  </si>
  <si>
    <t>CALCULATOR CU MONITOR SI DVDROM - 8BUC</t>
  </si>
  <si>
    <t>LAPTOP - 3 BUC</t>
  </si>
  <si>
    <t>CENTRU RECUPERARE - AMBULATORIU COPII</t>
  </si>
  <si>
    <t>ECOGRAF (multidisciplinar dopller-de parti moi)</t>
  </si>
  <si>
    <t>APARAT PENTRU ANALIZA SPRIJINULUI PLANTAR</t>
  </si>
  <si>
    <t>APARAT EVALUARE SI TRATARE  TULBURARI DE MERS</t>
  </si>
  <si>
    <t>VALEDO SHAPE+VALEDO MOTIONS-SISTEM NONINVAZIV DE EVALUARE SI RECUPERAREA DEFORMARILOR COLOANEI VERTEBRALE</t>
  </si>
  <si>
    <t>SISTEM DE RECUPERAREA POSTURALA</t>
  </si>
  <si>
    <t>SISTEM DE ANALIZA STABILOMETRICA STATICA SI DINAMICA</t>
  </si>
  <si>
    <t>SISTEM RECUPERAREA ACTIVA A MEMBRELOR SUPERIOARE - PEDIATRIC</t>
  </si>
  <si>
    <t>SISTEM RECUPERAREA ACTIVA A MEMBRELOR SUPERIOARE</t>
  </si>
  <si>
    <t>APARAT PRO PEDIATRIC-CU SOFTWARE MOTIVATIONAL PENTRU RECUPERAREA ROBOTICA A MERSULUI</t>
  </si>
  <si>
    <t>APARAT - ROBOT MOBIL PENTRU RECUPERAREA MERSULUI</t>
  </si>
  <si>
    <t>APARAT DE REABILITAREA TIMPURIE CU MOBILIZARE ROBOTICA SI STIMULAREA ELECTRICA FUNCTIONALA</t>
  </si>
  <si>
    <t>DISPOZITIV ROBOTIZAT PT FACILITAREA COORDONARII SI CONTROLULUI MAINII PARALIZATE</t>
  </si>
  <si>
    <t>BANDA MERS SI ALERGARE INTERACTIVA CU FUNCTIE DE ANALIZA A MISCARII</t>
  </si>
  <si>
    <t>SISTEM RECUPERARE NEUROMOTORIE CU STIMULARE MULTISENZORIALA-REALITATE VIRTUALA</t>
  </si>
  <si>
    <t>SISTEM ANTRENAMENT CU CABLURI</t>
  </si>
  <si>
    <t>SISTEM COMPACT PENTRU CRIOTERAPIE</t>
  </si>
  <si>
    <t>APARAT PENTRU TERAPIE CU UNDE SCURTE</t>
  </si>
  <si>
    <t>APARAT  ELECTROTERAPIE, ULTRASUNETE SI TERAPIE CU MICROOSCILATII PROFUNDE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</si>
  <si>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</si>
  <si>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</si>
  <si>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</si>
  <si>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</si>
  <si>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</si>
  <si>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</si>
  <si>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</si>
  <si>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</si>
  <si>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</si>
  <si>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</si>
  <si>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</si>
  <si>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</si>
  <si>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</si>
  <si>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</si>
  <si>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</si>
  <si>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</si>
  <si>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</si>
  <si>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</si>
  <si>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ECHIPAMENTE IT, LICENTE</t>
  </si>
  <si>
    <t>SERVER - 1 BUC</t>
  </si>
  <si>
    <t>CENTRUL REZIDENTIAL PRO FAMILIA BACAU</t>
  </si>
  <si>
    <t xml:space="preserve"> AUTOTURISME </t>
  </si>
  <si>
    <t>TOCATOR DESEURI MEDICALE</t>
  </si>
  <si>
    <t>INITIAL BL=862-169,25=692,75</t>
  </si>
  <si>
    <t>SECURIZAREA SISTEMULUI INFORMATIC.</t>
  </si>
  <si>
    <t>INITIAL BL=0+169,25=169,25</t>
  </si>
  <si>
    <r>
      <t xml:space="preserve">PTH+EXECUTIE - REABILITARE SI MODERNIZARE DJ. 117 PODURI KM. 17+000-21+180 JUD BACAU </t>
    </r>
    <r>
      <rPr>
        <b/>
        <sz val="8"/>
        <color indexed="10"/>
        <rFont val="Arial"/>
        <family val="2"/>
      </rPr>
      <t>PNDL</t>
    </r>
  </si>
  <si>
    <t>SEDINTA DIN 16.05.2017</t>
  </si>
  <si>
    <t>DIRECTOR EXECUTIV</t>
  </si>
  <si>
    <t>GABRIELA MITREA</t>
  </si>
  <si>
    <t>Intocmit : Mioara Mitri</t>
  </si>
  <si>
    <t xml:space="preserve">ECHIPAMENTE SI LICENTE PENTRU INTERVENTII IN REGIM DE URGENTA PENTRU </t>
  </si>
  <si>
    <t>RK-MODERNIZARE-DOTARE BLOC OPERATOR (SALI OPERATII) CHELTUIELI CONEXE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</si>
</sst>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418]d\ mmmm\ yyyy"/>
    <numFmt numFmtId="183" formatCode="#,##0.00;[Red]#,##0.00"/>
    <numFmt numFmtId="184" formatCode="#,##0;[Red]#,##0"/>
    <numFmt numFmtId="185" formatCode="#,##0.00_ ;\-#,##0.00\ 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</numFmts>
  <fonts count="5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1"/>
      <color indexed="9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4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FFCCFF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6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2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2" fillId="1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22" xfId="0" applyFont="1" applyBorder="1" applyAlignment="1">
      <alignment/>
    </xf>
    <xf numFmtId="0" fontId="2" fillId="33" borderId="15" xfId="0" applyFont="1" applyFill="1" applyBorder="1" applyAlignment="1">
      <alignment horizontal="center"/>
    </xf>
    <xf numFmtId="0" fontId="9" fillId="33" borderId="20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9" fillId="0" borderId="23" xfId="0" applyFont="1" applyBorder="1" applyAlignment="1">
      <alignment/>
    </xf>
    <xf numFmtId="0" fontId="10" fillId="34" borderId="15" xfId="0" applyFont="1" applyFill="1" applyBorder="1" applyAlignment="1">
      <alignment horizontal="center"/>
    </xf>
    <xf numFmtId="0" fontId="54" fillId="34" borderId="20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2" fillId="1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33" borderId="21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13" borderId="20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33" borderId="26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/>
    </xf>
    <xf numFmtId="0" fontId="2" fillId="13" borderId="20" xfId="0" applyFont="1" applyFill="1" applyBorder="1" applyAlignment="1">
      <alignment horizontal="right"/>
    </xf>
    <xf numFmtId="0" fontId="2" fillId="1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19" borderId="15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19" borderId="20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2" fillId="19" borderId="11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19" borderId="3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185" fontId="2" fillId="0" borderId="0" xfId="0" applyNumberFormat="1" applyFont="1" applyAlignment="1">
      <alignment horizontal="center"/>
    </xf>
    <xf numFmtId="0" fontId="9" fillId="0" borderId="33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33" borderId="21" xfId="0" applyFont="1" applyFill="1" applyBorder="1" applyAlignment="1">
      <alignment/>
    </xf>
    <xf numFmtId="0" fontId="9" fillId="33" borderId="13" xfId="0" applyFont="1" applyFill="1" applyBorder="1" applyAlignment="1">
      <alignment horizontal="left"/>
    </xf>
    <xf numFmtId="0" fontId="2" fillId="13" borderId="20" xfId="0" applyFont="1" applyFill="1" applyBorder="1" applyAlignment="1">
      <alignment horizontal="left"/>
    </xf>
    <xf numFmtId="0" fontId="2" fillId="13" borderId="20" xfId="0" applyFont="1" applyFill="1" applyBorder="1" applyAlignment="1">
      <alignment/>
    </xf>
    <xf numFmtId="0" fontId="2" fillId="13" borderId="27" xfId="0" applyFont="1" applyFill="1" applyBorder="1" applyAlignment="1">
      <alignment horizontal="left"/>
    </xf>
    <xf numFmtId="0" fontId="3" fillId="36" borderId="20" xfId="0" applyFont="1" applyFill="1" applyBorder="1" applyAlignment="1">
      <alignment horizontal="center"/>
    </xf>
    <xf numFmtId="0" fontId="2" fillId="19" borderId="27" xfId="0" applyFont="1" applyFill="1" applyBorder="1" applyAlignment="1">
      <alignment horizontal="left"/>
    </xf>
    <xf numFmtId="0" fontId="1" fillId="36" borderId="20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2" fillId="37" borderId="20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2" fillId="19" borderId="13" xfId="0" applyFont="1" applyFill="1" applyBorder="1" applyAlignment="1">
      <alignment horizontal="center"/>
    </xf>
    <xf numFmtId="0" fontId="2" fillId="19" borderId="26" xfId="0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2" fillId="19" borderId="20" xfId="0" applyFont="1" applyFill="1" applyBorder="1" applyAlignment="1">
      <alignment horizontal="left"/>
    </xf>
    <xf numFmtId="0" fontId="2" fillId="36" borderId="15" xfId="0" applyFont="1" applyFill="1" applyBorder="1" applyAlignment="1">
      <alignment horizontal="center"/>
    </xf>
    <xf numFmtId="0" fontId="9" fillId="13" borderId="20" xfId="0" applyFont="1" applyFill="1" applyBorder="1" applyAlignment="1">
      <alignment horizontal="center"/>
    </xf>
    <xf numFmtId="0" fontId="3" fillId="38" borderId="20" xfId="0" applyFont="1" applyFill="1" applyBorder="1" applyAlignment="1">
      <alignment horizontal="center"/>
    </xf>
    <xf numFmtId="0" fontId="2" fillId="13" borderId="22" xfId="0" applyFont="1" applyFill="1" applyBorder="1" applyAlignment="1">
      <alignment horizontal="left"/>
    </xf>
    <xf numFmtId="0" fontId="1" fillId="38" borderId="20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left"/>
    </xf>
    <xf numFmtId="0" fontId="2" fillId="13" borderId="13" xfId="0" applyFont="1" applyFill="1" applyBorder="1" applyAlignment="1">
      <alignment horizontal="center"/>
    </xf>
    <xf numFmtId="0" fontId="0" fillId="33" borderId="34" xfId="0" applyFill="1" applyBorder="1" applyAlignment="1">
      <alignment/>
    </xf>
    <xf numFmtId="0" fontId="0" fillId="33" borderId="0" xfId="0" applyFill="1" applyBorder="1" applyAlignment="1">
      <alignment/>
    </xf>
    <xf numFmtId="0" fontId="2" fillId="13" borderId="11" xfId="0" applyFont="1" applyFill="1" applyBorder="1" applyAlignment="1">
      <alignment horizontal="left"/>
    </xf>
    <xf numFmtId="0" fontId="1" fillId="36" borderId="27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9" fillId="33" borderId="13" xfId="0" applyFont="1" applyFill="1" applyBorder="1" applyAlignment="1">
      <alignment/>
    </xf>
    <xf numFmtId="0" fontId="9" fillId="33" borderId="38" xfId="0" applyFont="1" applyFill="1" applyBorder="1" applyAlignment="1">
      <alignment/>
    </xf>
    <xf numFmtId="0" fontId="2" fillId="33" borderId="39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13" borderId="32" xfId="0" applyFont="1" applyFill="1" applyBorder="1" applyAlignment="1">
      <alignment horizontal="center"/>
    </xf>
    <xf numFmtId="0" fontId="9" fillId="0" borderId="33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179" fontId="3" fillId="0" borderId="42" xfId="42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 horizontal="center"/>
    </xf>
    <xf numFmtId="179" fontId="3" fillId="13" borderId="41" xfId="42" applyFont="1" applyFill="1" applyBorder="1" applyAlignment="1">
      <alignment horizontal="center"/>
    </xf>
    <xf numFmtId="179" fontId="2" fillId="13" borderId="41" xfId="42" applyFont="1" applyFill="1" applyBorder="1" applyAlignment="1">
      <alignment horizontal="center"/>
    </xf>
    <xf numFmtId="179" fontId="2" fillId="13" borderId="44" xfId="42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0" borderId="33" xfId="0" applyFont="1" applyBorder="1" applyAlignment="1">
      <alignment/>
    </xf>
    <xf numFmtId="0" fontId="2" fillId="33" borderId="30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9" fillId="33" borderId="33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2" fillId="33" borderId="21" xfId="0" applyFont="1" applyFill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2" fillId="33" borderId="38" xfId="0" applyFont="1" applyFill="1" applyBorder="1" applyAlignment="1">
      <alignment horizontal="left"/>
    </xf>
    <xf numFmtId="0" fontId="2" fillId="33" borderId="33" xfId="0" applyFont="1" applyFill="1" applyBorder="1" applyAlignment="1">
      <alignment horizontal="left"/>
    </xf>
    <xf numFmtId="179" fontId="3" fillId="13" borderId="16" xfId="42" applyFont="1" applyFill="1" applyBorder="1" applyAlignment="1">
      <alignment horizontal="left"/>
    </xf>
    <xf numFmtId="4" fontId="3" fillId="13" borderId="16" xfId="42" applyNumberFormat="1" applyFont="1" applyFill="1" applyBorder="1" applyAlignment="1">
      <alignment horizontal="left"/>
    </xf>
    <xf numFmtId="4" fontId="3" fillId="0" borderId="45" xfId="42" applyNumberFormat="1" applyFont="1" applyBorder="1" applyAlignment="1">
      <alignment horizontal="left"/>
    </xf>
    <xf numFmtId="4" fontId="7" fillId="0" borderId="46" xfId="42" applyNumberFormat="1" applyFont="1" applyBorder="1" applyAlignment="1">
      <alignment horizontal="left"/>
    </xf>
    <xf numFmtId="179" fontId="3" fillId="0" borderId="40" xfId="42" applyFont="1" applyBorder="1" applyAlignment="1">
      <alignment horizontal="left"/>
    </xf>
    <xf numFmtId="4" fontId="3" fillId="0" borderId="40" xfId="42" applyNumberFormat="1" applyFont="1" applyBorder="1" applyAlignment="1">
      <alignment horizontal="left"/>
    </xf>
    <xf numFmtId="179" fontId="3" fillId="0" borderId="47" xfId="42" applyFont="1" applyBorder="1" applyAlignment="1">
      <alignment horizontal="left"/>
    </xf>
    <xf numFmtId="179" fontId="3" fillId="0" borderId="48" xfId="42" applyFont="1" applyBorder="1" applyAlignment="1">
      <alignment horizontal="left"/>
    </xf>
    <xf numFmtId="179" fontId="3" fillId="0" borderId="49" xfId="42" applyFont="1" applyBorder="1" applyAlignment="1">
      <alignment horizontal="left"/>
    </xf>
    <xf numFmtId="4" fontId="3" fillId="0" borderId="42" xfId="42" applyNumberFormat="1" applyFont="1" applyBorder="1" applyAlignment="1">
      <alignment horizontal="left"/>
    </xf>
    <xf numFmtId="4" fontId="7" fillId="0" borderId="50" xfId="42" applyNumberFormat="1" applyFont="1" applyBorder="1" applyAlignment="1">
      <alignment horizontal="left"/>
    </xf>
    <xf numFmtId="4" fontId="3" fillId="0" borderId="49" xfId="42" applyNumberFormat="1" applyFont="1" applyBorder="1" applyAlignment="1">
      <alignment horizontal="left"/>
    </xf>
    <xf numFmtId="179" fontId="3" fillId="34" borderId="49" xfId="42" applyFont="1" applyFill="1" applyBorder="1" applyAlignment="1">
      <alignment horizontal="left"/>
    </xf>
    <xf numFmtId="179" fontId="3" fillId="0" borderId="41" xfId="42" applyFont="1" applyBorder="1" applyAlignment="1">
      <alignment horizontal="left"/>
    </xf>
    <xf numFmtId="4" fontId="3" fillId="0" borderId="41" xfId="42" applyNumberFormat="1" applyFont="1" applyBorder="1" applyAlignment="1">
      <alignment horizontal="left"/>
    </xf>
    <xf numFmtId="179" fontId="3" fillId="33" borderId="34" xfId="42" applyFont="1" applyFill="1" applyBorder="1" applyAlignment="1">
      <alignment horizontal="left"/>
    </xf>
    <xf numFmtId="179" fontId="3" fillId="0" borderId="34" xfId="42" applyFont="1" applyBorder="1" applyAlignment="1">
      <alignment horizontal="left"/>
    </xf>
    <xf numFmtId="179" fontId="3" fillId="0" borderId="51" xfId="42" applyFont="1" applyBorder="1" applyAlignment="1">
      <alignment horizontal="left"/>
    </xf>
    <xf numFmtId="179" fontId="3" fillId="33" borderId="52" xfId="42" applyFont="1" applyFill="1" applyBorder="1" applyAlignment="1">
      <alignment horizontal="left"/>
    </xf>
    <xf numFmtId="179" fontId="3" fillId="0" borderId="50" xfId="42" applyFont="1" applyBorder="1" applyAlignment="1">
      <alignment horizontal="left"/>
    </xf>
    <xf numFmtId="179" fontId="3" fillId="36" borderId="16" xfId="42" applyFont="1" applyFill="1" applyBorder="1" applyAlignment="1">
      <alignment horizontal="left"/>
    </xf>
    <xf numFmtId="179" fontId="3" fillId="36" borderId="17" xfId="42" applyFont="1" applyFill="1" applyBorder="1" applyAlignment="1">
      <alignment horizontal="left"/>
    </xf>
    <xf numFmtId="179" fontId="3" fillId="33" borderId="53" xfId="42" applyFont="1" applyFill="1" applyBorder="1" applyAlignment="1">
      <alignment horizontal="left"/>
    </xf>
    <xf numFmtId="179" fontId="3" fillId="33" borderId="16" xfId="42" applyFont="1" applyFill="1" applyBorder="1" applyAlignment="1">
      <alignment horizontal="left"/>
    </xf>
    <xf numFmtId="179" fontId="3" fillId="33" borderId="17" xfId="42" applyFont="1" applyFill="1" applyBorder="1" applyAlignment="1">
      <alignment horizontal="left"/>
    </xf>
    <xf numFmtId="179" fontId="3" fillId="33" borderId="42" xfId="42" applyFont="1" applyFill="1" applyBorder="1" applyAlignment="1">
      <alignment horizontal="left"/>
    </xf>
    <xf numFmtId="179" fontId="3" fillId="33" borderId="41" xfId="42" applyFont="1" applyFill="1" applyBorder="1" applyAlignment="1">
      <alignment horizontal="left"/>
    </xf>
    <xf numFmtId="179" fontId="3" fillId="33" borderId="44" xfId="42" applyFont="1" applyFill="1" applyBorder="1" applyAlignment="1">
      <alignment horizontal="left"/>
    </xf>
    <xf numFmtId="179" fontId="3" fillId="0" borderId="16" xfId="42" applyFont="1" applyBorder="1" applyAlignment="1">
      <alignment horizontal="left"/>
    </xf>
    <xf numFmtId="179" fontId="3" fillId="0" borderId="17" xfId="42" applyFont="1" applyBorder="1" applyAlignment="1">
      <alignment horizontal="left"/>
    </xf>
    <xf numFmtId="179" fontId="7" fillId="0" borderId="42" xfId="42" applyFont="1" applyBorder="1" applyAlignment="1">
      <alignment horizontal="left"/>
    </xf>
    <xf numFmtId="179" fontId="7" fillId="0" borderId="50" xfId="42" applyFont="1" applyBorder="1" applyAlignment="1">
      <alignment horizontal="left"/>
    </xf>
    <xf numFmtId="179" fontId="7" fillId="0" borderId="34" xfId="42" applyFont="1" applyBorder="1" applyAlignment="1">
      <alignment horizontal="left"/>
    </xf>
    <xf numFmtId="179" fontId="7" fillId="0" borderId="51" xfId="42" applyFont="1" applyBorder="1" applyAlignment="1">
      <alignment horizontal="left"/>
    </xf>
    <xf numFmtId="4" fontId="3" fillId="36" borderId="16" xfId="42" applyNumberFormat="1" applyFont="1" applyFill="1" applyBorder="1" applyAlignment="1">
      <alignment horizontal="left"/>
    </xf>
    <xf numFmtId="4" fontId="3" fillId="33" borderId="16" xfId="42" applyNumberFormat="1" applyFont="1" applyFill="1" applyBorder="1" applyAlignment="1">
      <alignment horizontal="left"/>
    </xf>
    <xf numFmtId="4" fontId="7" fillId="0" borderId="42" xfId="42" applyNumberFormat="1" applyFont="1" applyBorder="1" applyAlignment="1">
      <alignment horizontal="left"/>
    </xf>
    <xf numFmtId="179" fontId="3" fillId="33" borderId="40" xfId="42" applyFont="1" applyFill="1" applyBorder="1" applyAlignment="1">
      <alignment horizontal="left"/>
    </xf>
    <xf numFmtId="4" fontId="3" fillId="33" borderId="40" xfId="42" applyNumberFormat="1" applyFont="1" applyFill="1" applyBorder="1" applyAlignment="1">
      <alignment horizontal="left"/>
    </xf>
    <xf numFmtId="179" fontId="7" fillId="0" borderId="47" xfId="42" applyFont="1" applyBorder="1" applyAlignment="1">
      <alignment horizontal="left"/>
    </xf>
    <xf numFmtId="4" fontId="7" fillId="0" borderId="34" xfId="42" applyNumberFormat="1" applyFont="1" applyBorder="1" applyAlignment="1">
      <alignment horizontal="left"/>
    </xf>
    <xf numFmtId="4" fontId="3" fillId="33" borderId="34" xfId="42" applyNumberFormat="1" applyFont="1" applyFill="1" applyBorder="1" applyAlignment="1">
      <alignment horizontal="left"/>
    </xf>
    <xf numFmtId="4" fontId="7" fillId="33" borderId="34" xfId="42" applyNumberFormat="1" applyFont="1" applyFill="1" applyBorder="1" applyAlignment="1">
      <alignment horizontal="left"/>
    </xf>
    <xf numFmtId="179" fontId="7" fillId="0" borderId="41" xfId="42" applyFont="1" applyBorder="1" applyAlignment="1">
      <alignment horizontal="left"/>
    </xf>
    <xf numFmtId="179" fontId="7" fillId="0" borderId="44" xfId="42" applyFont="1" applyBorder="1" applyAlignment="1">
      <alignment horizontal="left"/>
    </xf>
    <xf numFmtId="4" fontId="3" fillId="33" borderId="0" xfId="42" applyNumberFormat="1" applyFont="1" applyFill="1" applyBorder="1" applyAlignment="1">
      <alignment horizontal="left"/>
    </xf>
    <xf numFmtId="4" fontId="3" fillId="33" borderId="42" xfId="42" applyNumberFormat="1" applyFont="1" applyFill="1" applyBorder="1" applyAlignment="1">
      <alignment horizontal="left"/>
    </xf>
    <xf numFmtId="179" fontId="3" fillId="33" borderId="54" xfId="42" applyFont="1" applyFill="1" applyBorder="1" applyAlignment="1">
      <alignment horizontal="left"/>
    </xf>
    <xf numFmtId="179" fontId="7" fillId="33" borderId="50" xfId="42" applyFont="1" applyFill="1" applyBorder="1" applyAlignment="1">
      <alignment horizontal="left"/>
    </xf>
    <xf numFmtId="4" fontId="3" fillId="36" borderId="48" xfId="42" applyNumberFormat="1" applyFont="1" applyFill="1" applyBorder="1" applyAlignment="1">
      <alignment horizontal="left"/>
    </xf>
    <xf numFmtId="4" fontId="3" fillId="33" borderId="50" xfId="42" applyNumberFormat="1" applyFont="1" applyFill="1" applyBorder="1" applyAlignment="1">
      <alignment horizontal="left"/>
    </xf>
    <xf numFmtId="4" fontId="3" fillId="33" borderId="55" xfId="42" applyNumberFormat="1" applyFont="1" applyFill="1" applyBorder="1" applyAlignment="1">
      <alignment horizontal="left"/>
    </xf>
    <xf numFmtId="4" fontId="3" fillId="33" borderId="51" xfId="42" applyNumberFormat="1" applyFont="1" applyFill="1" applyBorder="1" applyAlignment="1">
      <alignment horizontal="left"/>
    </xf>
    <xf numFmtId="4" fontId="3" fillId="33" borderId="56" xfId="42" applyNumberFormat="1" applyFont="1" applyFill="1" applyBorder="1" applyAlignment="1">
      <alignment horizontal="left"/>
    </xf>
    <xf numFmtId="4" fontId="3" fillId="33" borderId="47" xfId="42" applyNumberFormat="1" applyFont="1" applyFill="1" applyBorder="1" applyAlignment="1">
      <alignment horizontal="left"/>
    </xf>
    <xf numFmtId="179" fontId="3" fillId="0" borderId="57" xfId="42" applyFont="1" applyBorder="1" applyAlignment="1">
      <alignment horizontal="left"/>
    </xf>
    <xf numFmtId="179" fontId="7" fillId="33" borderId="34" xfId="42" applyFont="1" applyFill="1" applyBorder="1" applyAlignment="1">
      <alignment horizontal="left"/>
    </xf>
    <xf numFmtId="179" fontId="3" fillId="33" borderId="50" xfId="42" applyFont="1" applyFill="1" applyBorder="1" applyAlignment="1">
      <alignment horizontal="left"/>
    </xf>
    <xf numFmtId="179" fontId="3" fillId="33" borderId="51" xfId="42" applyFont="1" applyFill="1" applyBorder="1" applyAlignment="1">
      <alignment horizontal="left"/>
    </xf>
    <xf numFmtId="179" fontId="3" fillId="0" borderId="53" xfId="42" applyFont="1" applyBorder="1" applyAlignment="1">
      <alignment horizontal="left"/>
    </xf>
    <xf numFmtId="179" fontId="3" fillId="34" borderId="16" xfId="42" applyFont="1" applyFill="1" applyBorder="1" applyAlignment="1">
      <alignment horizontal="left"/>
    </xf>
    <xf numFmtId="179" fontId="3" fillId="0" borderId="58" xfId="42" applyFont="1" applyBorder="1" applyAlignment="1">
      <alignment horizontal="left"/>
    </xf>
    <xf numFmtId="4" fontId="3" fillId="34" borderId="16" xfId="42" applyNumberFormat="1" applyFont="1" applyFill="1" applyBorder="1" applyAlignment="1">
      <alignment horizontal="left"/>
    </xf>
    <xf numFmtId="4" fontId="3" fillId="0" borderId="42" xfId="42" applyNumberFormat="1" applyFont="1" applyFill="1" applyBorder="1" applyAlignment="1">
      <alignment horizontal="left"/>
    </xf>
    <xf numFmtId="4" fontId="3" fillId="0" borderId="34" xfId="42" applyNumberFormat="1" applyFont="1" applyFill="1" applyBorder="1" applyAlignment="1">
      <alignment horizontal="left"/>
    </xf>
    <xf numFmtId="179" fontId="3" fillId="0" borderId="40" xfId="42" applyFont="1" applyFill="1" applyBorder="1" applyAlignment="1">
      <alignment horizontal="left"/>
    </xf>
    <xf numFmtId="4" fontId="3" fillId="0" borderId="40" xfId="42" applyNumberFormat="1" applyFont="1" applyFill="1" applyBorder="1" applyAlignment="1">
      <alignment horizontal="left"/>
    </xf>
    <xf numFmtId="4" fontId="3" fillId="33" borderId="41" xfId="42" applyNumberFormat="1" applyFont="1" applyFill="1" applyBorder="1" applyAlignment="1">
      <alignment horizontal="left"/>
    </xf>
    <xf numFmtId="4" fontId="7" fillId="0" borderId="51" xfId="42" applyNumberFormat="1" applyFont="1" applyBorder="1" applyAlignment="1">
      <alignment horizontal="left"/>
    </xf>
    <xf numFmtId="4" fontId="3" fillId="0" borderId="34" xfId="42" applyNumberFormat="1" applyFont="1" applyBorder="1" applyAlignment="1">
      <alignment horizontal="left"/>
    </xf>
    <xf numFmtId="4" fontId="7" fillId="33" borderId="40" xfId="42" applyNumberFormat="1" applyFont="1" applyFill="1" applyBorder="1" applyAlignment="1">
      <alignment horizontal="left"/>
    </xf>
    <xf numFmtId="4" fontId="7" fillId="0" borderId="40" xfId="42" applyNumberFormat="1" applyFont="1" applyBorder="1" applyAlignment="1">
      <alignment horizontal="left"/>
    </xf>
    <xf numFmtId="4" fontId="7" fillId="0" borderId="47" xfId="42" applyNumberFormat="1" applyFont="1" applyBorder="1" applyAlignment="1">
      <alignment horizontal="left"/>
    </xf>
    <xf numFmtId="4" fontId="3" fillId="0" borderId="16" xfId="42" applyNumberFormat="1" applyFont="1" applyBorder="1" applyAlignment="1">
      <alignment horizontal="left"/>
    </xf>
    <xf numFmtId="179" fontId="7" fillId="0" borderId="40" xfId="42" applyFont="1" applyBorder="1" applyAlignment="1">
      <alignment horizontal="left"/>
    </xf>
    <xf numFmtId="179" fontId="7" fillId="0" borderId="59" xfId="42" applyFont="1" applyBorder="1" applyAlignment="1">
      <alignment horizontal="left"/>
    </xf>
    <xf numFmtId="179" fontId="7" fillId="0" borderId="16" xfId="42" applyFont="1" applyBorder="1" applyAlignment="1">
      <alignment horizontal="left"/>
    </xf>
    <xf numFmtId="179" fontId="7" fillId="0" borderId="17" xfId="42" applyFont="1" applyBorder="1" applyAlignment="1">
      <alignment horizontal="left"/>
    </xf>
    <xf numFmtId="179" fontId="3" fillId="35" borderId="16" xfId="42" applyFont="1" applyFill="1" applyBorder="1" applyAlignment="1">
      <alignment horizontal="left"/>
    </xf>
    <xf numFmtId="179" fontId="3" fillId="35" borderId="17" xfId="42" applyFont="1" applyFill="1" applyBorder="1" applyAlignment="1">
      <alignment horizontal="left"/>
    </xf>
    <xf numFmtId="179" fontId="3" fillId="38" borderId="16" xfId="42" applyFont="1" applyFill="1" applyBorder="1" applyAlignment="1">
      <alignment horizontal="left"/>
    </xf>
    <xf numFmtId="179" fontId="3" fillId="35" borderId="58" xfId="42" applyFont="1" applyFill="1" applyBorder="1" applyAlignment="1">
      <alignment horizontal="left"/>
    </xf>
    <xf numFmtId="179" fontId="3" fillId="35" borderId="60" xfId="42" applyFont="1" applyFill="1" applyBorder="1" applyAlignment="1">
      <alignment horizontal="left"/>
    </xf>
    <xf numFmtId="179" fontId="7" fillId="33" borderId="16" xfId="42" applyFont="1" applyFill="1" applyBorder="1" applyAlignment="1">
      <alignment horizontal="left"/>
    </xf>
    <xf numFmtId="179" fontId="7" fillId="33" borderId="17" xfId="42" applyFont="1" applyFill="1" applyBorder="1" applyAlignment="1">
      <alignment horizontal="left"/>
    </xf>
    <xf numFmtId="179" fontId="3" fillId="0" borderId="59" xfId="42" applyFont="1" applyBorder="1" applyAlignment="1">
      <alignment horizontal="left"/>
    </xf>
    <xf numFmtId="4" fontId="3" fillId="0" borderId="61" xfId="42" applyNumberFormat="1" applyFont="1" applyBorder="1" applyAlignment="1">
      <alignment horizontal="left"/>
    </xf>
    <xf numFmtId="4" fontId="3" fillId="0" borderId="50" xfId="42" applyNumberFormat="1" applyFont="1" applyBorder="1" applyAlignment="1">
      <alignment horizontal="left"/>
    </xf>
    <xf numFmtId="4" fontId="7" fillId="33" borderId="51" xfId="42" applyNumberFormat="1" applyFont="1" applyFill="1" applyBorder="1" applyAlignment="1">
      <alignment horizontal="left"/>
    </xf>
    <xf numFmtId="179" fontId="3" fillId="36" borderId="45" xfId="42" applyFont="1" applyFill="1" applyBorder="1" applyAlignment="1">
      <alignment horizontal="left"/>
    </xf>
    <xf numFmtId="179" fontId="3" fillId="36" borderId="46" xfId="42" applyFont="1" applyFill="1" applyBorder="1" applyAlignment="1">
      <alignment horizontal="left"/>
    </xf>
    <xf numFmtId="4" fontId="7" fillId="0" borderId="50" xfId="0" applyNumberFormat="1" applyFont="1" applyBorder="1" applyAlignment="1">
      <alignment horizontal="left"/>
    </xf>
    <xf numFmtId="4" fontId="7" fillId="0" borderId="51" xfId="0" applyNumberFormat="1" applyFont="1" applyBorder="1" applyAlignment="1">
      <alignment horizontal="left"/>
    </xf>
    <xf numFmtId="4" fontId="7" fillId="0" borderId="47" xfId="0" applyNumberFormat="1" applyFont="1" applyBorder="1" applyAlignment="1">
      <alignment horizontal="left"/>
    </xf>
    <xf numFmtId="4" fontId="3" fillId="0" borderId="48" xfId="42" applyNumberFormat="1" applyFont="1" applyBorder="1" applyAlignment="1">
      <alignment horizontal="left"/>
    </xf>
    <xf numFmtId="4" fontId="7" fillId="0" borderId="34" xfId="0" applyNumberFormat="1" applyFont="1" applyBorder="1" applyAlignment="1">
      <alignment horizontal="left"/>
    </xf>
    <xf numFmtId="4" fontId="3" fillId="0" borderId="45" xfId="42" applyNumberFormat="1" applyFont="1" applyFill="1" applyBorder="1" applyAlignment="1">
      <alignment horizontal="left"/>
    </xf>
    <xf numFmtId="4" fontId="3" fillId="34" borderId="45" xfId="42" applyNumberFormat="1" applyFont="1" applyFill="1" applyBorder="1" applyAlignment="1">
      <alignment horizontal="left"/>
    </xf>
    <xf numFmtId="4" fontId="3" fillId="34" borderId="49" xfId="42" applyNumberFormat="1" applyFont="1" applyFill="1" applyBorder="1" applyAlignment="1">
      <alignment horizontal="left"/>
    </xf>
    <xf numFmtId="4" fontId="3" fillId="33" borderId="52" xfId="42" applyNumberFormat="1" applyFont="1" applyFill="1" applyBorder="1" applyAlignment="1">
      <alignment horizontal="left"/>
    </xf>
    <xf numFmtId="4" fontId="3" fillId="33" borderId="53" xfId="42" applyNumberFormat="1" applyFont="1" applyFill="1" applyBorder="1" applyAlignment="1">
      <alignment horizontal="left"/>
    </xf>
    <xf numFmtId="4" fontId="7" fillId="0" borderId="42" xfId="0" applyNumberFormat="1" applyFont="1" applyBorder="1" applyAlignment="1">
      <alignment horizontal="left"/>
    </xf>
    <xf numFmtId="4" fontId="3" fillId="0" borderId="0" xfId="42" applyNumberFormat="1" applyFont="1" applyBorder="1" applyAlignment="1">
      <alignment horizontal="left"/>
    </xf>
    <xf numFmtId="4" fontId="7" fillId="0" borderId="40" xfId="0" applyNumberFormat="1" applyFont="1" applyBorder="1" applyAlignment="1">
      <alignment horizontal="left"/>
    </xf>
    <xf numFmtId="4" fontId="7" fillId="0" borderId="41" xfId="42" applyNumberFormat="1" applyFont="1" applyBorder="1" applyAlignment="1">
      <alignment horizontal="left"/>
    </xf>
    <xf numFmtId="4" fontId="7" fillId="0" borderId="44" xfId="42" applyNumberFormat="1" applyFont="1" applyBorder="1" applyAlignment="1">
      <alignment horizontal="left"/>
    </xf>
    <xf numFmtId="4" fontId="7" fillId="0" borderId="49" xfId="42" applyNumberFormat="1" applyFont="1" applyBorder="1" applyAlignment="1">
      <alignment horizontal="left"/>
    </xf>
    <xf numFmtId="4" fontId="7" fillId="0" borderId="62" xfId="42" applyNumberFormat="1" applyFont="1" applyBorder="1" applyAlignment="1">
      <alignment horizontal="left"/>
    </xf>
    <xf numFmtId="4" fontId="7" fillId="0" borderId="0" xfId="42" applyNumberFormat="1" applyFont="1" applyBorder="1" applyAlignment="1">
      <alignment horizontal="left"/>
    </xf>
    <xf numFmtId="4" fontId="7" fillId="0" borderId="34" xfId="42" applyNumberFormat="1" applyFont="1" applyFill="1" applyBorder="1" applyAlignment="1">
      <alignment horizontal="left"/>
    </xf>
    <xf numFmtId="4" fontId="3" fillId="0" borderId="53" xfId="42" applyNumberFormat="1" applyFont="1" applyBorder="1" applyAlignment="1">
      <alignment horizontal="left"/>
    </xf>
    <xf numFmtId="4" fontId="3" fillId="0" borderId="58" xfId="42" applyNumberFormat="1" applyFont="1" applyBorder="1" applyAlignment="1">
      <alignment horizontal="left"/>
    </xf>
    <xf numFmtId="4" fontId="7" fillId="33" borderId="42" xfId="42" applyNumberFormat="1" applyFont="1" applyFill="1" applyBorder="1" applyAlignment="1">
      <alignment horizontal="left"/>
    </xf>
    <xf numFmtId="4" fontId="7" fillId="0" borderId="16" xfId="42" applyNumberFormat="1" applyFont="1" applyBorder="1" applyAlignment="1">
      <alignment horizontal="left"/>
    </xf>
    <xf numFmtId="4" fontId="3" fillId="35" borderId="16" xfId="42" applyNumberFormat="1" applyFont="1" applyFill="1" applyBorder="1" applyAlignment="1">
      <alignment horizontal="left"/>
    </xf>
    <xf numFmtId="4" fontId="3" fillId="38" borderId="16" xfId="42" applyNumberFormat="1" applyFont="1" applyFill="1" applyBorder="1" applyAlignment="1">
      <alignment horizontal="left"/>
    </xf>
    <xf numFmtId="4" fontId="3" fillId="35" borderId="58" xfId="42" applyNumberFormat="1" applyFont="1" applyFill="1" applyBorder="1" applyAlignment="1">
      <alignment horizontal="left"/>
    </xf>
    <xf numFmtId="4" fontId="7" fillId="33" borderId="16" xfId="42" applyNumberFormat="1" applyFont="1" applyFill="1" applyBorder="1" applyAlignment="1">
      <alignment horizontal="left"/>
    </xf>
    <xf numFmtId="4" fontId="7" fillId="33" borderId="41" xfId="42" applyNumberFormat="1" applyFont="1" applyFill="1" applyBorder="1" applyAlignment="1">
      <alignment horizontal="left"/>
    </xf>
    <xf numFmtId="4" fontId="7" fillId="0" borderId="40" xfId="42" applyNumberFormat="1" applyFont="1" applyFill="1" applyBorder="1" applyAlignment="1">
      <alignment horizontal="left"/>
    </xf>
    <xf numFmtId="4" fontId="7" fillId="0" borderId="58" xfId="42" applyNumberFormat="1" applyFont="1" applyBorder="1" applyAlignment="1">
      <alignment horizontal="left"/>
    </xf>
    <xf numFmtId="4" fontId="7" fillId="0" borderId="60" xfId="42" applyNumberFormat="1" applyFont="1" applyBorder="1" applyAlignment="1">
      <alignment horizontal="left"/>
    </xf>
    <xf numFmtId="179" fontId="12" fillId="34" borderId="45" xfId="42" applyFont="1" applyFill="1" applyBorder="1" applyAlignment="1">
      <alignment horizontal="left"/>
    </xf>
    <xf numFmtId="4" fontId="3" fillId="13" borderId="18" xfId="42" applyNumberFormat="1" applyFont="1" applyFill="1" applyBorder="1" applyAlignment="1">
      <alignment horizontal="left"/>
    </xf>
    <xf numFmtId="4" fontId="3" fillId="0" borderId="63" xfId="42" applyNumberFormat="1" applyFont="1" applyBorder="1" applyAlignment="1">
      <alignment horizontal="left"/>
    </xf>
    <xf numFmtId="4" fontId="3" fillId="0" borderId="64" xfId="42" applyNumberFormat="1" applyFont="1" applyBorder="1" applyAlignment="1">
      <alignment horizontal="left"/>
    </xf>
    <xf numFmtId="4" fontId="3" fillId="0" borderId="18" xfId="42" applyNumberFormat="1" applyFont="1" applyBorder="1" applyAlignment="1">
      <alignment horizontal="left"/>
    </xf>
    <xf numFmtId="4" fontId="3" fillId="0" borderId="65" xfId="42" applyNumberFormat="1" applyFont="1" applyBorder="1" applyAlignment="1">
      <alignment horizontal="left"/>
    </xf>
    <xf numFmtId="4" fontId="3" fillId="0" borderId="14" xfId="42" applyNumberFormat="1" applyFont="1" applyBorder="1" applyAlignment="1">
      <alignment horizontal="left"/>
    </xf>
    <xf numFmtId="4" fontId="3" fillId="34" borderId="63" xfId="42" applyNumberFormat="1" applyFont="1" applyFill="1" applyBorder="1" applyAlignment="1">
      <alignment horizontal="left"/>
    </xf>
    <xf numFmtId="4" fontId="3" fillId="34" borderId="65" xfId="42" applyNumberFormat="1" applyFont="1" applyFill="1" applyBorder="1" applyAlignment="1">
      <alignment horizontal="left"/>
    </xf>
    <xf numFmtId="4" fontId="3" fillId="0" borderId="10" xfId="42" applyNumberFormat="1" applyFont="1" applyBorder="1" applyAlignment="1">
      <alignment horizontal="left"/>
    </xf>
    <xf numFmtId="4" fontId="3" fillId="0" borderId="66" xfId="42" applyNumberFormat="1" applyFont="1" applyBorder="1" applyAlignment="1">
      <alignment horizontal="left"/>
    </xf>
    <xf numFmtId="4" fontId="3" fillId="0" borderId="67" xfId="42" applyNumberFormat="1" applyFont="1" applyBorder="1" applyAlignment="1">
      <alignment horizontal="left"/>
    </xf>
    <xf numFmtId="4" fontId="3" fillId="36" borderId="18" xfId="42" applyNumberFormat="1" applyFont="1" applyFill="1" applyBorder="1" applyAlignment="1">
      <alignment horizontal="left"/>
    </xf>
    <xf numFmtId="4" fontId="3" fillId="33" borderId="12" xfId="42" applyNumberFormat="1" applyFont="1" applyFill="1" applyBorder="1" applyAlignment="1">
      <alignment horizontal="left"/>
    </xf>
    <xf numFmtId="4" fontId="3" fillId="33" borderId="18" xfId="42" applyNumberFormat="1" applyFont="1" applyFill="1" applyBorder="1" applyAlignment="1">
      <alignment horizontal="left"/>
    </xf>
    <xf numFmtId="4" fontId="3" fillId="33" borderId="67" xfId="42" applyNumberFormat="1" applyFont="1" applyFill="1" applyBorder="1" applyAlignment="1">
      <alignment horizontal="left"/>
    </xf>
    <xf numFmtId="0" fontId="9" fillId="33" borderId="3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3" fillId="33" borderId="64" xfId="42" applyNumberFormat="1" applyFont="1" applyFill="1" applyBorder="1" applyAlignment="1">
      <alignment horizontal="left"/>
    </xf>
    <xf numFmtId="4" fontId="3" fillId="33" borderId="66" xfId="42" applyNumberFormat="1" applyFont="1" applyFill="1" applyBorder="1" applyAlignment="1">
      <alignment horizontal="left"/>
    </xf>
    <xf numFmtId="4" fontId="3" fillId="33" borderId="10" xfId="42" applyNumberFormat="1" applyFont="1" applyFill="1" applyBorder="1" applyAlignment="1">
      <alignment horizontal="left"/>
    </xf>
    <xf numFmtId="4" fontId="3" fillId="33" borderId="14" xfId="42" applyNumberFormat="1" applyFont="1" applyFill="1" applyBorder="1" applyAlignment="1">
      <alignment horizontal="left"/>
    </xf>
    <xf numFmtId="4" fontId="3" fillId="0" borderId="66" xfId="42" applyNumberFormat="1" applyFont="1" applyFill="1" applyBorder="1" applyAlignment="1">
      <alignment horizontal="left"/>
    </xf>
    <xf numFmtId="4" fontId="3" fillId="0" borderId="64" xfId="42" applyNumberFormat="1" applyFont="1" applyFill="1" applyBorder="1" applyAlignment="1">
      <alignment horizontal="left"/>
    </xf>
    <xf numFmtId="4" fontId="3" fillId="0" borderId="12" xfId="42" applyNumberFormat="1" applyFont="1" applyBorder="1" applyAlignment="1">
      <alignment horizontal="left"/>
    </xf>
    <xf numFmtId="4" fontId="3" fillId="34" borderId="18" xfId="42" applyNumberFormat="1" applyFont="1" applyFill="1" applyBorder="1" applyAlignment="1">
      <alignment horizontal="left"/>
    </xf>
    <xf numFmtId="4" fontId="3" fillId="0" borderId="67" xfId="42" applyNumberFormat="1" applyFont="1" applyFill="1" applyBorder="1" applyAlignment="1">
      <alignment horizontal="left"/>
    </xf>
    <xf numFmtId="4" fontId="7" fillId="33" borderId="67" xfId="42" applyNumberFormat="1" applyFont="1" applyFill="1" applyBorder="1" applyAlignment="1">
      <alignment horizontal="left"/>
    </xf>
    <xf numFmtId="4" fontId="3" fillId="38" borderId="18" xfId="42" applyNumberFormat="1" applyFont="1" applyFill="1" applyBorder="1" applyAlignment="1">
      <alignment horizontal="left"/>
    </xf>
    <xf numFmtId="4" fontId="3" fillId="35" borderId="18" xfId="42" applyNumberFormat="1" applyFont="1" applyFill="1" applyBorder="1" applyAlignment="1">
      <alignment horizontal="left"/>
    </xf>
    <xf numFmtId="4" fontId="3" fillId="35" borderId="14" xfId="42" applyNumberFormat="1" applyFont="1" applyFill="1" applyBorder="1" applyAlignment="1">
      <alignment horizontal="left"/>
    </xf>
    <xf numFmtId="4" fontId="7" fillId="0" borderId="10" xfId="42" applyNumberFormat="1" applyFont="1" applyBorder="1" applyAlignment="1">
      <alignment horizontal="left"/>
    </xf>
    <xf numFmtId="4" fontId="7" fillId="0" borderId="64" xfId="42" applyNumberFormat="1" applyFont="1" applyFill="1" applyBorder="1" applyAlignment="1">
      <alignment horizontal="left"/>
    </xf>
    <xf numFmtId="179" fontId="3" fillId="0" borderId="50" xfId="42" applyFont="1" applyFill="1" applyBorder="1" applyAlignment="1">
      <alignment horizontal="left"/>
    </xf>
    <xf numFmtId="179" fontId="3" fillId="0" borderId="51" xfId="42" applyFont="1" applyFill="1" applyBorder="1" applyAlignment="1">
      <alignment horizontal="left"/>
    </xf>
    <xf numFmtId="0" fontId="2" fillId="33" borderId="4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179" fontId="3" fillId="33" borderId="0" xfId="42" applyFont="1" applyFill="1" applyBorder="1" applyAlignment="1">
      <alignment horizontal="left"/>
    </xf>
    <xf numFmtId="0" fontId="2" fillId="33" borderId="34" xfId="0" applyFont="1" applyFill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179" fontId="3" fillId="33" borderId="67" xfId="42" applyFont="1" applyFill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4" fontId="3" fillId="33" borderId="68" xfId="42" applyNumberFormat="1" applyFont="1" applyFill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2" fillId="33" borderId="41" xfId="0" applyFont="1" applyFill="1" applyBorder="1" applyAlignment="1">
      <alignment horizontal="center"/>
    </xf>
    <xf numFmtId="0" fontId="2" fillId="0" borderId="41" xfId="0" applyFont="1" applyBorder="1" applyAlignment="1">
      <alignment horizontal="left"/>
    </xf>
    <xf numFmtId="4" fontId="3" fillId="0" borderId="69" xfId="42" applyNumberFormat="1" applyFont="1" applyBorder="1" applyAlignment="1">
      <alignment horizontal="left"/>
    </xf>
    <xf numFmtId="0" fontId="2" fillId="0" borderId="40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70" xfId="0" applyFont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61" xfId="0" applyFont="1" applyBorder="1" applyAlignment="1">
      <alignment/>
    </xf>
    <xf numFmtId="0" fontId="2" fillId="33" borderId="28" xfId="0" applyFont="1" applyFill="1" applyBorder="1" applyAlignment="1">
      <alignment horizontal="left"/>
    </xf>
    <xf numFmtId="0" fontId="5" fillId="33" borderId="33" xfId="0" applyFont="1" applyFill="1" applyBorder="1" applyAlignment="1">
      <alignment horizontal="center"/>
    </xf>
    <xf numFmtId="0" fontId="2" fillId="13" borderId="18" xfId="0" applyFont="1" applyFill="1" applyBorder="1" applyAlignment="1">
      <alignment horizontal="left"/>
    </xf>
    <xf numFmtId="179" fontId="7" fillId="0" borderId="0" xfId="42" applyFont="1" applyBorder="1" applyAlignment="1">
      <alignment horizontal="left"/>
    </xf>
    <xf numFmtId="0" fontId="9" fillId="13" borderId="11" xfId="0" applyFont="1" applyFill="1" applyBorder="1" applyAlignment="1">
      <alignment horizontal="center"/>
    </xf>
    <xf numFmtId="179" fontId="7" fillId="0" borderId="40" xfId="42" applyFont="1" applyFill="1" applyBorder="1" applyAlignment="1">
      <alignment horizontal="left"/>
    </xf>
    <xf numFmtId="0" fontId="2" fillId="0" borderId="31" xfId="0" applyFont="1" applyBorder="1" applyAlignment="1">
      <alignment horizontal="left"/>
    </xf>
    <xf numFmtId="4" fontId="3" fillId="0" borderId="12" xfId="0" applyNumberFormat="1" applyFont="1" applyBorder="1" applyAlignment="1">
      <alignment horizontal="left"/>
    </xf>
    <xf numFmtId="4" fontId="3" fillId="0" borderId="16" xfId="0" applyNumberFormat="1" applyFont="1" applyBorder="1" applyAlignment="1">
      <alignment horizontal="left"/>
    </xf>
    <xf numFmtId="4" fontId="3" fillId="0" borderId="34" xfId="0" applyNumberFormat="1" applyFont="1" applyBorder="1" applyAlignment="1">
      <alignment horizontal="left"/>
    </xf>
    <xf numFmtId="179" fontId="3" fillId="13" borderId="17" xfId="42" applyFont="1" applyFill="1" applyBorder="1" applyAlignment="1">
      <alignment horizontal="left"/>
    </xf>
    <xf numFmtId="179" fontId="3" fillId="0" borderId="67" xfId="42" applyFont="1" applyBorder="1" applyAlignment="1">
      <alignment horizontal="left"/>
    </xf>
    <xf numFmtId="0" fontId="1" fillId="36" borderId="11" xfId="0" applyFont="1" applyFill="1" applyBorder="1" applyAlignment="1">
      <alignment horizontal="center"/>
    </xf>
    <xf numFmtId="0" fontId="9" fillId="33" borderId="42" xfId="0" applyFont="1" applyFill="1" applyBorder="1" applyAlignment="1">
      <alignment horizontal="center"/>
    </xf>
    <xf numFmtId="4" fontId="3" fillId="36" borderId="12" xfId="42" applyNumberFormat="1" applyFont="1" applyFill="1" applyBorder="1" applyAlignment="1">
      <alignment horizontal="left"/>
    </xf>
    <xf numFmtId="4" fontId="3" fillId="33" borderId="57" xfId="42" applyNumberFormat="1" applyFont="1" applyFill="1" applyBorder="1" applyAlignment="1">
      <alignment horizontal="left"/>
    </xf>
    <xf numFmtId="4" fontId="3" fillId="33" borderId="16" xfId="42" applyNumberFormat="1" applyFont="1" applyFill="1" applyBorder="1" applyAlignment="1" quotePrefix="1">
      <alignment horizontal="left"/>
    </xf>
    <xf numFmtId="179" fontId="3" fillId="33" borderId="16" xfId="42" applyFont="1" applyFill="1" applyBorder="1" applyAlignment="1" quotePrefix="1">
      <alignment horizontal="left"/>
    </xf>
    <xf numFmtId="179" fontId="3" fillId="33" borderId="17" xfId="42" applyFont="1" applyFill="1" applyBorder="1" applyAlignment="1" quotePrefix="1">
      <alignment horizontal="left"/>
    </xf>
    <xf numFmtId="0" fontId="9" fillId="33" borderId="40" xfId="0" applyFont="1" applyFill="1" applyBorder="1" applyAlignment="1">
      <alignment horizontal="center"/>
    </xf>
    <xf numFmtId="0" fontId="9" fillId="0" borderId="40" xfId="0" applyFont="1" applyBorder="1" applyAlignment="1">
      <alignment/>
    </xf>
    <xf numFmtId="0" fontId="2" fillId="19" borderId="31" xfId="0" applyFont="1" applyFill="1" applyBorder="1" applyAlignment="1">
      <alignment horizontal="left"/>
    </xf>
    <xf numFmtId="0" fontId="2" fillId="19" borderId="34" xfId="0" applyFont="1" applyFill="1" applyBorder="1" applyAlignment="1">
      <alignment horizontal="center"/>
    </xf>
    <xf numFmtId="0" fontId="2" fillId="13" borderId="11" xfId="0" applyFont="1" applyFill="1" applyBorder="1" applyAlignment="1">
      <alignment/>
    </xf>
    <xf numFmtId="179" fontId="3" fillId="0" borderId="69" xfId="42" applyFont="1" applyBorder="1" applyAlignment="1">
      <alignment horizontal="left"/>
    </xf>
    <xf numFmtId="0" fontId="9" fillId="0" borderId="42" xfId="0" applyFont="1" applyBorder="1" applyAlignment="1">
      <alignment/>
    </xf>
    <xf numFmtId="179" fontId="7" fillId="33" borderId="44" xfId="42" applyFont="1" applyFill="1" applyBorder="1" applyAlignment="1">
      <alignment horizontal="left"/>
    </xf>
    <xf numFmtId="4" fontId="3" fillId="36" borderId="57" xfId="42" applyNumberFormat="1" applyFont="1" applyFill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3" fillId="33" borderId="35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1" fillId="13" borderId="25" xfId="0" applyFont="1" applyFill="1" applyBorder="1" applyAlignment="1">
      <alignment horizontal="left"/>
    </xf>
    <xf numFmtId="0" fontId="1" fillId="13" borderId="20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4" fontId="0" fillId="39" borderId="30" xfId="0" applyNumberFormat="1" applyFont="1" applyFill="1" applyBorder="1" applyAlignment="1">
      <alignment horizontal="left"/>
    </xf>
    <xf numFmtId="4" fontId="3" fillId="0" borderId="42" xfId="0" applyNumberFormat="1" applyFont="1" applyBorder="1" applyAlignment="1">
      <alignment horizontal="left"/>
    </xf>
    <xf numFmtId="4" fontId="3" fillId="0" borderId="40" xfId="0" applyNumberFormat="1" applyFont="1" applyBorder="1" applyAlignment="1">
      <alignment horizontal="left"/>
    </xf>
    <xf numFmtId="0" fontId="2" fillId="35" borderId="15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center"/>
    </xf>
    <xf numFmtId="0" fontId="9" fillId="33" borderId="34" xfId="0" applyFont="1" applyFill="1" applyBorder="1" applyAlignment="1">
      <alignment/>
    </xf>
    <xf numFmtId="0" fontId="9" fillId="33" borderId="33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40" xfId="0" applyFont="1" applyFill="1" applyBorder="1" applyAlignment="1">
      <alignment/>
    </xf>
    <xf numFmtId="0" fontId="9" fillId="33" borderId="41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19" borderId="24" xfId="0" applyFont="1" applyFill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5" fillId="33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9" fillId="33" borderId="19" xfId="0" applyFont="1" applyFill="1" applyBorder="1" applyAlignment="1">
      <alignment/>
    </xf>
    <xf numFmtId="49" fontId="6" fillId="33" borderId="0" xfId="0" applyNumberFormat="1" applyFont="1" applyFill="1" applyAlignment="1">
      <alignment horizontal="left"/>
    </xf>
    <xf numFmtId="0" fontId="2" fillId="19" borderId="71" xfId="0" applyFont="1" applyFill="1" applyBorder="1" applyAlignment="1">
      <alignment horizontal="center"/>
    </xf>
    <xf numFmtId="0" fontId="2" fillId="13" borderId="24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9" fillId="0" borderId="56" xfId="0" applyFont="1" applyBorder="1" applyAlignment="1">
      <alignment horizontal="left"/>
    </xf>
    <xf numFmtId="0" fontId="9" fillId="0" borderId="72" xfId="0" applyFont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179" fontId="3" fillId="33" borderId="59" xfId="42" applyFont="1" applyFill="1" applyBorder="1" applyAlignment="1">
      <alignment horizontal="left"/>
    </xf>
    <xf numFmtId="4" fontId="7" fillId="33" borderId="0" xfId="42" applyNumberFormat="1" applyFont="1" applyFill="1" applyBorder="1" applyAlignment="1">
      <alignment horizontal="left"/>
    </xf>
    <xf numFmtId="0" fontId="2" fillId="13" borderId="31" xfId="0" applyFont="1" applyFill="1" applyBorder="1" applyAlignment="1">
      <alignment horizontal="left"/>
    </xf>
    <xf numFmtId="0" fontId="9" fillId="33" borderId="2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4" fontId="3" fillId="33" borderId="73" xfId="42" applyNumberFormat="1" applyFont="1" applyFill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34" xfId="0" applyFont="1" applyBorder="1" applyAlignment="1">
      <alignment horizontal="left"/>
    </xf>
    <xf numFmtId="0" fontId="0" fillId="40" borderId="0" xfId="0" applyFill="1" applyAlignment="1">
      <alignment/>
    </xf>
    <xf numFmtId="0" fontId="2" fillId="13" borderId="18" xfId="0" applyFont="1" applyFill="1" applyBorder="1" applyAlignment="1">
      <alignment/>
    </xf>
    <xf numFmtId="179" fontId="3" fillId="33" borderId="18" xfId="42" applyFont="1" applyFill="1" applyBorder="1" applyAlignment="1">
      <alignment horizontal="left"/>
    </xf>
    <xf numFmtId="0" fontId="2" fillId="13" borderId="46" xfId="0" applyFont="1" applyFill="1" applyBorder="1" applyAlignment="1">
      <alignment horizontal="center"/>
    </xf>
    <xf numFmtId="0" fontId="2" fillId="13" borderId="14" xfId="0" applyFont="1" applyFill="1" applyBorder="1" applyAlignment="1">
      <alignment/>
    </xf>
    <xf numFmtId="4" fontId="3" fillId="0" borderId="16" xfId="42" applyNumberFormat="1" applyFont="1" applyBorder="1" applyAlignment="1">
      <alignment horizontal="center"/>
    </xf>
    <xf numFmtId="179" fontId="7" fillId="0" borderId="16" xfId="42" applyFont="1" applyBorder="1" applyAlignment="1">
      <alignment horizontal="center"/>
    </xf>
    <xf numFmtId="4" fontId="3" fillId="0" borderId="41" xfId="42" applyNumberFormat="1" applyFont="1" applyBorder="1" applyAlignment="1">
      <alignment horizontal="center"/>
    </xf>
    <xf numFmtId="179" fontId="3" fillId="0" borderId="41" xfId="42" applyFont="1" applyBorder="1" applyAlignment="1">
      <alignment horizontal="center"/>
    </xf>
    <xf numFmtId="4" fontId="3" fillId="0" borderId="61" xfId="42" applyNumberFormat="1" applyFont="1" applyBorder="1" applyAlignment="1">
      <alignment horizontal="center"/>
    </xf>
    <xf numFmtId="179" fontId="7" fillId="0" borderId="42" xfId="42" applyFont="1" applyBorder="1" applyAlignment="1">
      <alignment horizontal="center"/>
    </xf>
    <xf numFmtId="4" fontId="7" fillId="0" borderId="42" xfId="42" applyNumberFormat="1" applyFont="1" applyBorder="1" applyAlignment="1">
      <alignment horizontal="center"/>
    </xf>
    <xf numFmtId="4" fontId="3" fillId="0" borderId="56" xfId="42" applyNumberFormat="1" applyFont="1" applyBorder="1" applyAlignment="1">
      <alignment horizontal="center"/>
    </xf>
    <xf numFmtId="179" fontId="7" fillId="0" borderId="40" xfId="42" applyFont="1" applyBorder="1" applyAlignment="1">
      <alignment horizontal="center"/>
    </xf>
    <xf numFmtId="4" fontId="7" fillId="0" borderId="40" xfId="42" applyNumberFormat="1" applyFont="1" applyBorder="1" applyAlignment="1">
      <alignment horizontal="center"/>
    </xf>
    <xf numFmtId="4" fontId="7" fillId="0" borderId="16" xfId="42" applyNumberFormat="1" applyFont="1" applyBorder="1" applyAlignment="1">
      <alignment horizontal="center"/>
    </xf>
    <xf numFmtId="4" fontId="3" fillId="34" borderId="18" xfId="42" applyNumberFormat="1" applyFont="1" applyFill="1" applyBorder="1" applyAlignment="1">
      <alignment horizontal="center"/>
    </xf>
    <xf numFmtId="4" fontId="3" fillId="34" borderId="16" xfId="42" applyNumberFormat="1" applyFont="1" applyFill="1" applyBorder="1" applyAlignment="1">
      <alignment horizontal="center"/>
    </xf>
    <xf numFmtId="4" fontId="3" fillId="33" borderId="18" xfId="42" applyNumberFormat="1" applyFont="1" applyFill="1" applyBorder="1" applyAlignment="1">
      <alignment horizontal="center"/>
    </xf>
    <xf numFmtId="4" fontId="7" fillId="33" borderId="16" xfId="42" applyNumberFormat="1" applyFont="1" applyFill="1" applyBorder="1" applyAlignment="1">
      <alignment horizontal="center"/>
    </xf>
    <xf numFmtId="179" fontId="7" fillId="33" borderId="16" xfId="42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4" fontId="3" fillId="36" borderId="63" xfId="42" applyNumberFormat="1" applyFont="1" applyFill="1" applyBorder="1" applyAlignment="1">
      <alignment horizontal="center"/>
    </xf>
    <xf numFmtId="4" fontId="3" fillId="36" borderId="45" xfId="42" applyNumberFormat="1" applyFont="1" applyFill="1" applyBorder="1" applyAlignment="1">
      <alignment horizontal="center"/>
    </xf>
    <xf numFmtId="4" fontId="3" fillId="36" borderId="65" xfId="42" applyNumberFormat="1" applyFont="1" applyFill="1" applyBorder="1" applyAlignment="1">
      <alignment horizontal="center"/>
    </xf>
    <xf numFmtId="4" fontId="3" fillId="36" borderId="49" xfId="42" applyNumberFormat="1" applyFont="1" applyFill="1" applyBorder="1" applyAlignment="1">
      <alignment horizontal="center"/>
    </xf>
    <xf numFmtId="4" fontId="3" fillId="33" borderId="10" xfId="42" applyNumberFormat="1" applyFont="1" applyFill="1" applyBorder="1" applyAlignment="1">
      <alignment horizontal="center"/>
    </xf>
    <xf numFmtId="4" fontId="3" fillId="33" borderId="12" xfId="42" applyNumberFormat="1" applyFont="1" applyFill="1" applyBorder="1" applyAlignment="1">
      <alignment horizontal="center"/>
    </xf>
    <xf numFmtId="4" fontId="3" fillId="0" borderId="53" xfId="42" applyNumberFormat="1" applyFont="1" applyBorder="1" applyAlignment="1">
      <alignment horizontal="center"/>
    </xf>
    <xf numFmtId="4" fontId="3" fillId="0" borderId="66" xfId="42" applyNumberFormat="1" applyFont="1" applyBorder="1" applyAlignment="1">
      <alignment horizontal="center"/>
    </xf>
    <xf numFmtId="4" fontId="3" fillId="0" borderId="34" xfId="42" applyNumberFormat="1" applyFont="1" applyBorder="1" applyAlignment="1">
      <alignment horizontal="center"/>
    </xf>
    <xf numFmtId="4" fontId="3" fillId="0" borderId="64" xfId="42" applyNumberFormat="1" applyFont="1" applyBorder="1" applyAlignment="1">
      <alignment horizontal="center"/>
    </xf>
    <xf numFmtId="4" fontId="3" fillId="0" borderId="40" xfId="42" applyNumberFormat="1" applyFont="1" applyBorder="1" applyAlignment="1">
      <alignment horizontal="center"/>
    </xf>
    <xf numFmtId="4" fontId="3" fillId="0" borderId="18" xfId="42" applyNumberFormat="1" applyFont="1" applyBorder="1" applyAlignment="1">
      <alignment horizontal="center"/>
    </xf>
    <xf numFmtId="4" fontId="3" fillId="0" borderId="67" xfId="42" applyNumberFormat="1" applyFont="1" applyBorder="1" applyAlignment="1">
      <alignment horizontal="center"/>
    </xf>
    <xf numFmtId="4" fontId="3" fillId="0" borderId="42" xfId="42" applyNumberFormat="1" applyFont="1" applyBorder="1" applyAlignment="1">
      <alignment horizontal="center"/>
    </xf>
    <xf numFmtId="4" fontId="3" fillId="0" borderId="74" xfId="0" applyNumberFormat="1" applyFont="1" applyBorder="1" applyAlignment="1">
      <alignment horizontal="left"/>
    </xf>
    <xf numFmtId="0" fontId="3" fillId="35" borderId="28" xfId="0" applyFont="1" applyFill="1" applyBorder="1" applyAlignment="1">
      <alignment horizontal="center"/>
    </xf>
    <xf numFmtId="4" fontId="3" fillId="0" borderId="75" xfId="0" applyNumberFormat="1" applyFont="1" applyBorder="1" applyAlignment="1">
      <alignment horizontal="left"/>
    </xf>
    <xf numFmtId="4" fontId="3" fillId="0" borderId="58" xfId="0" applyNumberFormat="1" applyFont="1" applyBorder="1" applyAlignment="1">
      <alignment horizontal="left"/>
    </xf>
    <xf numFmtId="4" fontId="3" fillId="0" borderId="18" xfId="0" applyNumberFormat="1" applyFont="1" applyBorder="1" applyAlignment="1">
      <alignment horizontal="left"/>
    </xf>
    <xf numFmtId="4" fontId="3" fillId="0" borderId="48" xfId="0" applyNumberFormat="1" applyFont="1" applyBorder="1" applyAlignment="1">
      <alignment horizontal="left"/>
    </xf>
    <xf numFmtId="0" fontId="2" fillId="35" borderId="29" xfId="0" applyFont="1" applyFill="1" applyBorder="1" applyAlignment="1">
      <alignment horizontal="left"/>
    </xf>
    <xf numFmtId="4" fontId="3" fillId="35" borderId="12" xfId="0" applyNumberFormat="1" applyFont="1" applyFill="1" applyBorder="1" applyAlignment="1">
      <alignment horizontal="left"/>
    </xf>
    <xf numFmtId="4" fontId="3" fillId="35" borderId="16" xfId="0" applyNumberFormat="1" applyFont="1" applyFill="1" applyBorder="1" applyAlignment="1">
      <alignment horizontal="left"/>
    </xf>
    <xf numFmtId="4" fontId="3" fillId="35" borderId="53" xfId="0" applyNumberFormat="1" applyFont="1" applyFill="1" applyBorder="1" applyAlignment="1">
      <alignment horizontal="left"/>
    </xf>
    <xf numFmtId="179" fontId="3" fillId="35" borderId="53" xfId="42" applyFont="1" applyFill="1" applyBorder="1" applyAlignment="1">
      <alignment horizontal="left"/>
    </xf>
    <xf numFmtId="4" fontId="3" fillId="35" borderId="34" xfId="0" applyNumberFormat="1" applyFont="1" applyFill="1" applyBorder="1" applyAlignment="1">
      <alignment horizontal="left"/>
    </xf>
    <xf numFmtId="4" fontId="3" fillId="35" borderId="48" xfId="0" applyNumberFormat="1" applyFont="1" applyFill="1" applyBorder="1" applyAlignment="1">
      <alignment horizontal="left"/>
    </xf>
    <xf numFmtId="179" fontId="3" fillId="35" borderId="48" xfId="42" applyFont="1" applyFill="1" applyBorder="1" applyAlignment="1">
      <alignment horizontal="left"/>
    </xf>
    <xf numFmtId="179" fontId="3" fillId="33" borderId="66" xfId="42" applyFont="1" applyFill="1" applyBorder="1" applyAlignment="1">
      <alignment horizontal="left"/>
    </xf>
    <xf numFmtId="179" fontId="3" fillId="33" borderId="47" xfId="42" applyFont="1" applyFill="1" applyBorder="1" applyAlignment="1">
      <alignment horizontal="left"/>
    </xf>
    <xf numFmtId="0" fontId="2" fillId="0" borderId="34" xfId="0" applyFont="1" applyBorder="1" applyAlignment="1">
      <alignment/>
    </xf>
    <xf numFmtId="179" fontId="3" fillId="0" borderId="60" xfId="42" applyFont="1" applyBorder="1" applyAlignment="1">
      <alignment horizontal="left"/>
    </xf>
    <xf numFmtId="0" fontId="2" fillId="13" borderId="26" xfId="0" applyFont="1" applyFill="1" applyBorder="1" applyAlignment="1">
      <alignment horizontal="center"/>
    </xf>
    <xf numFmtId="4" fontId="3" fillId="0" borderId="41" xfId="42" applyNumberFormat="1" applyFont="1" applyFill="1" applyBorder="1" applyAlignment="1">
      <alignment horizontal="left"/>
    </xf>
    <xf numFmtId="179" fontId="3" fillId="0" borderId="41" xfId="42" applyFont="1" applyFill="1" applyBorder="1" applyAlignment="1">
      <alignment horizontal="left"/>
    </xf>
    <xf numFmtId="4" fontId="3" fillId="35" borderId="15" xfId="42" applyNumberFormat="1" applyFont="1" applyFill="1" applyBorder="1" applyAlignment="1">
      <alignment horizontal="left"/>
    </xf>
    <xf numFmtId="179" fontId="3" fillId="0" borderId="34" xfId="42" applyFont="1" applyFill="1" applyBorder="1" applyAlignment="1">
      <alignment horizontal="left"/>
    </xf>
    <xf numFmtId="179" fontId="3" fillId="0" borderId="42" xfId="42" applyFont="1" applyFill="1" applyBorder="1" applyAlignment="1">
      <alignment horizontal="left"/>
    </xf>
    <xf numFmtId="179" fontId="7" fillId="0" borderId="22" xfId="42" applyFont="1" applyBorder="1" applyAlignment="1">
      <alignment horizontal="left"/>
    </xf>
    <xf numFmtId="4" fontId="3" fillId="0" borderId="34" xfId="0" applyNumberFormat="1" applyFont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5" fillId="33" borderId="41" xfId="0" applyFont="1" applyFill="1" applyBorder="1" applyAlignment="1">
      <alignment horizontal="center"/>
    </xf>
    <xf numFmtId="179" fontId="3" fillId="0" borderId="53" xfId="42" applyFont="1" applyBorder="1" applyAlignment="1">
      <alignment horizontal="center"/>
    </xf>
    <xf numFmtId="0" fontId="55" fillId="33" borderId="66" xfId="0" applyFont="1" applyFill="1" applyBorder="1" applyAlignment="1">
      <alignment horizontal="center" vertical="center" wrapText="1"/>
    </xf>
    <xf numFmtId="0" fontId="55" fillId="33" borderId="63" xfId="0" applyFont="1" applyFill="1" applyBorder="1" applyAlignment="1">
      <alignment horizontal="center" vertical="center" wrapText="1"/>
    </xf>
    <xf numFmtId="0" fontId="56" fillId="33" borderId="76" xfId="0" applyFont="1" applyFill="1" applyBorder="1" applyAlignment="1">
      <alignment vertical="center" wrapText="1"/>
    </xf>
    <xf numFmtId="0" fontId="55" fillId="33" borderId="30" xfId="0" applyFont="1" applyFill="1" applyBorder="1" applyAlignment="1">
      <alignment vertical="center" wrapText="1"/>
    </xf>
    <xf numFmtId="0" fontId="55" fillId="33" borderId="21" xfId="0" applyFont="1" applyFill="1" applyBorder="1" applyAlignment="1">
      <alignment vertical="center" wrapText="1"/>
    </xf>
    <xf numFmtId="4" fontId="3" fillId="33" borderId="15" xfId="42" applyNumberFormat="1" applyFont="1" applyFill="1" applyBorder="1" applyAlignment="1">
      <alignment horizontal="left"/>
    </xf>
    <xf numFmtId="0" fontId="2" fillId="0" borderId="77" xfId="0" applyFont="1" applyBorder="1" applyAlignment="1">
      <alignment/>
    </xf>
    <xf numFmtId="4" fontId="3" fillId="33" borderId="61" xfId="42" applyNumberFormat="1" applyFont="1" applyFill="1" applyBorder="1" applyAlignment="1">
      <alignment horizontal="left"/>
    </xf>
    <xf numFmtId="4" fontId="3" fillId="0" borderId="16" xfId="42" applyNumberFormat="1" applyFont="1" applyFill="1" applyBorder="1" applyAlignment="1">
      <alignment horizontal="left"/>
    </xf>
    <xf numFmtId="179" fontId="3" fillId="0" borderId="16" xfId="42" applyFont="1" applyFill="1" applyBorder="1" applyAlignment="1">
      <alignment horizontal="left"/>
    </xf>
    <xf numFmtId="179" fontId="3" fillId="0" borderId="17" xfId="42" applyFont="1" applyFill="1" applyBorder="1" applyAlignment="1">
      <alignment horizontal="left"/>
    </xf>
    <xf numFmtId="4" fontId="3" fillId="33" borderId="48" xfId="42" applyNumberFormat="1" applyFont="1" applyFill="1" applyBorder="1" applyAlignment="1">
      <alignment horizontal="left"/>
    </xf>
    <xf numFmtId="0" fontId="1" fillId="34" borderId="12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4" fontId="3" fillId="33" borderId="71" xfId="42" applyNumberFormat="1" applyFont="1" applyFill="1" applyBorder="1" applyAlignment="1">
      <alignment horizontal="left"/>
    </xf>
    <xf numFmtId="179" fontId="3" fillId="0" borderId="45" xfId="42" applyFont="1" applyFill="1" applyBorder="1" applyAlignment="1">
      <alignment horizontal="left"/>
    </xf>
    <xf numFmtId="179" fontId="3" fillId="0" borderId="46" xfId="42" applyFont="1" applyFill="1" applyBorder="1" applyAlignment="1">
      <alignment horizontal="left"/>
    </xf>
    <xf numFmtId="4" fontId="3" fillId="33" borderId="78" xfId="42" applyNumberFormat="1" applyFont="1" applyFill="1" applyBorder="1" applyAlignment="1">
      <alignment horizontal="left"/>
    </xf>
    <xf numFmtId="179" fontId="3" fillId="0" borderId="49" xfId="42" applyFont="1" applyFill="1" applyBorder="1" applyAlignment="1">
      <alignment horizontal="left"/>
    </xf>
    <xf numFmtId="0" fontId="57" fillId="40" borderId="0" xfId="0" applyFont="1" applyFill="1" applyAlignment="1">
      <alignment/>
    </xf>
    <xf numFmtId="179" fontId="3" fillId="38" borderId="17" xfId="42" applyFont="1" applyFill="1" applyBorder="1" applyAlignment="1">
      <alignment horizontal="left"/>
    </xf>
    <xf numFmtId="185" fontId="3" fillId="13" borderId="0" xfId="42" applyNumberFormat="1" applyFont="1" applyFill="1" applyBorder="1" applyAlignment="1">
      <alignment horizontal="center"/>
    </xf>
    <xf numFmtId="4" fontId="3" fillId="13" borderId="31" xfId="42" applyNumberFormat="1" applyFont="1" applyFill="1" applyBorder="1" applyAlignment="1">
      <alignment horizontal="left"/>
    </xf>
    <xf numFmtId="4" fontId="3" fillId="0" borderId="76" xfId="42" applyNumberFormat="1" applyFont="1" applyBorder="1" applyAlignment="1">
      <alignment horizontal="left"/>
    </xf>
    <xf numFmtId="4" fontId="3" fillId="0" borderId="23" xfId="42" applyNumberFormat="1" applyFont="1" applyBorder="1" applyAlignment="1">
      <alignment horizontal="left"/>
    </xf>
    <xf numFmtId="4" fontId="3" fillId="0" borderId="28" xfId="42" applyNumberFormat="1" applyFont="1" applyBorder="1" applyAlignment="1">
      <alignment horizontal="left"/>
    </xf>
    <xf numFmtId="4" fontId="3" fillId="0" borderId="79" xfId="42" applyNumberFormat="1" applyFont="1" applyBorder="1" applyAlignment="1">
      <alignment horizontal="left"/>
    </xf>
    <xf numFmtId="4" fontId="3" fillId="34" borderId="76" xfId="42" applyNumberFormat="1" applyFont="1" applyFill="1" applyBorder="1" applyAlignment="1">
      <alignment horizontal="left"/>
    </xf>
    <xf numFmtId="4" fontId="3" fillId="34" borderId="79" xfId="42" applyNumberFormat="1" applyFont="1" applyFill="1" applyBorder="1" applyAlignment="1">
      <alignment horizontal="left"/>
    </xf>
    <xf numFmtId="4" fontId="3" fillId="0" borderId="77" xfId="42" applyNumberFormat="1" applyFont="1" applyBorder="1" applyAlignment="1">
      <alignment horizontal="left"/>
    </xf>
    <xf numFmtId="4" fontId="3" fillId="36" borderId="31" xfId="42" applyNumberFormat="1" applyFont="1" applyFill="1" applyBorder="1" applyAlignment="1">
      <alignment horizontal="left"/>
    </xf>
    <xf numFmtId="4" fontId="3" fillId="33" borderId="28" xfId="42" applyNumberFormat="1" applyFont="1" applyFill="1" applyBorder="1" applyAlignment="1">
      <alignment horizontal="left"/>
    </xf>
    <xf numFmtId="4" fontId="3" fillId="33" borderId="31" xfId="42" applyNumberFormat="1" applyFont="1" applyFill="1" applyBorder="1" applyAlignment="1">
      <alignment horizontal="left"/>
    </xf>
    <xf numFmtId="4" fontId="3" fillId="0" borderId="31" xfId="42" applyNumberFormat="1" applyFont="1" applyBorder="1" applyAlignment="1">
      <alignment horizontal="left"/>
    </xf>
    <xf numFmtId="179" fontId="3" fillId="0" borderId="77" xfId="42" applyFont="1" applyBorder="1" applyAlignment="1">
      <alignment horizontal="left"/>
    </xf>
    <xf numFmtId="4" fontId="3" fillId="0" borderId="29" xfId="42" applyNumberFormat="1" applyFont="1" applyBorder="1" applyAlignment="1">
      <alignment horizontal="left"/>
    </xf>
    <xf numFmtId="4" fontId="3" fillId="0" borderId="70" xfId="42" applyNumberFormat="1" applyFont="1" applyBorder="1" applyAlignment="1">
      <alignment horizontal="left"/>
    </xf>
    <xf numFmtId="4" fontId="3" fillId="33" borderId="29" xfId="42" applyNumberFormat="1" applyFont="1" applyFill="1" applyBorder="1" applyAlignment="1">
      <alignment horizontal="left"/>
    </xf>
    <xf numFmtId="4" fontId="3" fillId="33" borderId="70" xfId="42" applyNumberFormat="1" applyFont="1" applyFill="1" applyBorder="1" applyAlignment="1">
      <alignment horizontal="left"/>
    </xf>
    <xf numFmtId="4" fontId="3" fillId="33" borderId="77" xfId="42" applyNumberFormat="1" applyFont="1" applyFill="1" applyBorder="1" applyAlignment="1">
      <alignment horizontal="left"/>
    </xf>
    <xf numFmtId="4" fontId="3" fillId="33" borderId="23" xfId="42" applyNumberFormat="1" applyFont="1" applyFill="1" applyBorder="1" applyAlignment="1">
      <alignment horizontal="left"/>
    </xf>
    <xf numFmtId="4" fontId="3" fillId="0" borderId="77" xfId="42" applyNumberFormat="1" applyFont="1" applyFill="1" applyBorder="1" applyAlignment="1">
      <alignment horizontal="left"/>
    </xf>
    <xf numFmtId="4" fontId="3" fillId="34" borderId="31" xfId="42" applyNumberFormat="1" applyFont="1" applyFill="1" applyBorder="1" applyAlignment="1">
      <alignment horizontal="left"/>
    </xf>
    <xf numFmtId="4" fontId="3" fillId="0" borderId="70" xfId="42" applyNumberFormat="1" applyFont="1" applyFill="1" applyBorder="1" applyAlignment="1">
      <alignment horizontal="left"/>
    </xf>
    <xf numFmtId="4" fontId="3" fillId="0" borderId="23" xfId="42" applyNumberFormat="1" applyFont="1" applyFill="1" applyBorder="1" applyAlignment="1">
      <alignment horizontal="left"/>
    </xf>
    <xf numFmtId="4" fontId="7" fillId="33" borderId="70" xfId="42" applyNumberFormat="1" applyFont="1" applyFill="1" applyBorder="1" applyAlignment="1">
      <alignment horizontal="left"/>
    </xf>
    <xf numFmtId="0" fontId="2" fillId="0" borderId="31" xfId="0" applyFont="1" applyBorder="1" applyAlignment="1">
      <alignment horizontal="center"/>
    </xf>
    <xf numFmtId="179" fontId="3" fillId="0" borderId="70" xfId="42" applyFont="1" applyBorder="1" applyAlignment="1">
      <alignment horizontal="left"/>
    </xf>
    <xf numFmtId="4" fontId="3" fillId="35" borderId="29" xfId="42" applyNumberFormat="1" applyFont="1" applyFill="1" applyBorder="1" applyAlignment="1">
      <alignment horizontal="left"/>
    </xf>
    <xf numFmtId="4" fontId="3" fillId="35" borderId="31" xfId="42" applyNumberFormat="1" applyFont="1" applyFill="1" applyBorder="1" applyAlignment="1">
      <alignment horizontal="left"/>
    </xf>
    <xf numFmtId="4" fontId="3" fillId="38" borderId="31" xfId="42" applyNumberFormat="1" applyFont="1" applyFill="1" applyBorder="1" applyAlignment="1">
      <alignment horizontal="left"/>
    </xf>
    <xf numFmtId="179" fontId="3" fillId="33" borderId="70" xfId="42" applyFont="1" applyFill="1" applyBorder="1" applyAlignment="1">
      <alignment horizontal="left"/>
    </xf>
    <xf numFmtId="179" fontId="3" fillId="33" borderId="77" xfId="42" applyFont="1" applyFill="1" applyBorder="1" applyAlignment="1">
      <alignment horizontal="left"/>
    </xf>
    <xf numFmtId="4" fontId="3" fillId="35" borderId="28" xfId="0" applyNumberFormat="1" applyFont="1" applyFill="1" applyBorder="1" applyAlignment="1">
      <alignment horizontal="left"/>
    </xf>
    <xf numFmtId="4" fontId="3" fillId="0" borderId="28" xfId="0" applyNumberFormat="1" applyFont="1" applyBorder="1" applyAlignment="1">
      <alignment horizontal="left"/>
    </xf>
    <xf numFmtId="4" fontId="3" fillId="0" borderId="31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4" fontId="7" fillId="0" borderId="23" xfId="42" applyNumberFormat="1" applyFont="1" applyFill="1" applyBorder="1" applyAlignment="1">
      <alignment horizontal="left"/>
    </xf>
    <xf numFmtId="4" fontId="3" fillId="35" borderId="48" xfId="42" applyNumberFormat="1" applyFont="1" applyFill="1" applyBorder="1" applyAlignment="1">
      <alignment horizontal="left"/>
    </xf>
    <xf numFmtId="4" fontId="3" fillId="33" borderId="80" xfId="42" applyNumberFormat="1" applyFont="1" applyFill="1" applyBorder="1" applyAlignment="1">
      <alignment horizontal="left"/>
    </xf>
    <xf numFmtId="4" fontId="3" fillId="33" borderId="81" xfId="42" applyNumberFormat="1" applyFont="1" applyFill="1" applyBorder="1" applyAlignment="1">
      <alignment horizontal="left"/>
    </xf>
    <xf numFmtId="4" fontId="3" fillId="34" borderId="31" xfId="42" applyNumberFormat="1" applyFont="1" applyFill="1" applyBorder="1" applyAlignment="1">
      <alignment horizontal="center"/>
    </xf>
    <xf numFmtId="4" fontId="3" fillId="33" borderId="31" xfId="42" applyNumberFormat="1" applyFont="1" applyFill="1" applyBorder="1" applyAlignment="1">
      <alignment horizontal="center"/>
    </xf>
    <xf numFmtId="4" fontId="3" fillId="0" borderId="55" xfId="42" applyNumberFormat="1" applyFont="1" applyBorder="1" applyAlignment="1">
      <alignment horizontal="left"/>
    </xf>
    <xf numFmtId="4" fontId="3" fillId="36" borderId="76" xfId="42" applyNumberFormat="1" applyFont="1" applyFill="1" applyBorder="1" applyAlignment="1">
      <alignment horizontal="center"/>
    </xf>
    <xf numFmtId="4" fontId="3" fillId="36" borderId="79" xfId="42" applyNumberFormat="1" applyFont="1" applyFill="1" applyBorder="1" applyAlignment="1">
      <alignment horizontal="center"/>
    </xf>
    <xf numFmtId="4" fontId="3" fillId="33" borderId="0" xfId="42" applyNumberFormat="1" applyFont="1" applyFill="1" applyBorder="1" applyAlignment="1">
      <alignment horizontal="center"/>
    </xf>
    <xf numFmtId="4" fontId="3" fillId="33" borderId="28" xfId="42" applyNumberFormat="1" applyFont="1" applyFill="1" applyBorder="1" applyAlignment="1">
      <alignment horizontal="center"/>
    </xf>
    <xf numFmtId="4" fontId="3" fillId="0" borderId="77" xfId="42" applyNumberFormat="1" applyFont="1" applyBorder="1" applyAlignment="1">
      <alignment horizontal="center"/>
    </xf>
    <xf numFmtId="4" fontId="3" fillId="0" borderId="31" xfId="42" applyNumberFormat="1" applyFont="1" applyBorder="1" applyAlignment="1">
      <alignment horizontal="center"/>
    </xf>
    <xf numFmtId="4" fontId="3" fillId="0" borderId="70" xfId="42" applyNumberFormat="1" applyFont="1" applyBorder="1" applyAlignment="1">
      <alignment horizontal="center"/>
    </xf>
    <xf numFmtId="185" fontId="3" fillId="13" borderId="10" xfId="42" applyNumberFormat="1" applyFont="1" applyFill="1" applyBorder="1" applyAlignment="1">
      <alignment horizontal="center"/>
    </xf>
    <xf numFmtId="4" fontId="3" fillId="0" borderId="47" xfId="42" applyNumberFormat="1" applyFont="1" applyBorder="1" applyAlignment="1">
      <alignment horizontal="left"/>
    </xf>
    <xf numFmtId="4" fontId="3" fillId="0" borderId="51" xfId="42" applyNumberFormat="1" applyFont="1" applyBorder="1" applyAlignment="1">
      <alignment horizontal="left"/>
    </xf>
    <xf numFmtId="0" fontId="7" fillId="33" borderId="34" xfId="0" applyFont="1" applyFill="1" applyBorder="1" applyAlignment="1">
      <alignment horizontal="left" wrapText="1"/>
    </xf>
    <xf numFmtId="0" fontId="7" fillId="33" borderId="77" xfId="0" applyFont="1" applyFill="1" applyBorder="1" applyAlignment="1">
      <alignment horizontal="left" wrapText="1"/>
    </xf>
    <xf numFmtId="0" fontId="7" fillId="0" borderId="66" xfId="0" applyFont="1" applyFill="1" applyBorder="1" applyAlignment="1">
      <alignment horizontal="left" vertical="top" wrapText="1"/>
    </xf>
    <xf numFmtId="1" fontId="7" fillId="39" borderId="66" xfId="0" applyNumberFormat="1" applyFont="1" applyFill="1" applyBorder="1" applyAlignment="1">
      <alignment horizontal="center"/>
    </xf>
    <xf numFmtId="4" fontId="3" fillId="0" borderId="34" xfId="0" applyNumberFormat="1" applyFont="1" applyFill="1" applyBorder="1" applyAlignment="1">
      <alignment horizontal="left"/>
    </xf>
    <xf numFmtId="1" fontId="7" fillId="0" borderId="77" xfId="0" applyNumberFormat="1" applyFont="1" applyBorder="1" applyAlignment="1">
      <alignment horizontal="left" wrapText="1"/>
    </xf>
    <xf numFmtId="0" fontId="7" fillId="0" borderId="77" xfId="0" applyFont="1" applyFill="1" applyBorder="1" applyAlignment="1">
      <alignment horizontal="left" vertical="top" wrapText="1"/>
    </xf>
    <xf numFmtId="3" fontId="7" fillId="0" borderId="34" xfId="0" applyNumberFormat="1" applyFont="1" applyFill="1" applyBorder="1" applyAlignment="1">
      <alignment horizontal="right" vertical="top"/>
    </xf>
    <xf numFmtId="0" fontId="7" fillId="0" borderId="70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top" wrapText="1"/>
    </xf>
    <xf numFmtId="4" fontId="3" fillId="0" borderId="34" xfId="0" applyNumberFormat="1" applyFont="1" applyFill="1" applyBorder="1" applyAlignment="1">
      <alignment horizontal="left" vertical="top"/>
    </xf>
    <xf numFmtId="0" fontId="7" fillId="0" borderId="63" xfId="0" applyFont="1" applyFill="1" applyBorder="1" applyAlignment="1">
      <alignment horizontal="left"/>
    </xf>
    <xf numFmtId="0" fontId="7" fillId="0" borderId="66" xfId="0" applyFont="1" applyFill="1" applyBorder="1" applyAlignment="1" applyProtection="1">
      <alignment horizontal="left" vertical="top" wrapText="1"/>
      <protection locked="0"/>
    </xf>
    <xf numFmtId="0" fontId="7" fillId="0" borderId="66" xfId="0" applyFont="1" applyFill="1" applyBorder="1" applyAlignment="1">
      <alignment/>
    </xf>
    <xf numFmtId="0" fontId="7" fillId="0" borderId="66" xfId="0" applyNumberFormat="1" applyFont="1" applyFill="1" applyBorder="1" applyAlignment="1" applyProtection="1">
      <alignment horizontal="left" vertical="top" wrapText="1"/>
      <protection locked="0"/>
    </xf>
    <xf numFmtId="0" fontId="7" fillId="0" borderId="66" xfId="0" applyFont="1" applyFill="1" applyBorder="1" applyAlignment="1">
      <alignment horizontal="left" wrapText="1"/>
    </xf>
    <xf numFmtId="0" fontId="7" fillId="0" borderId="66" xfId="0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left"/>
    </xf>
    <xf numFmtId="49" fontId="7" fillId="0" borderId="66" xfId="0" applyNumberFormat="1" applyFont="1" applyFill="1" applyBorder="1" applyAlignment="1">
      <alignment horizontal="left" wrapText="1"/>
    </xf>
    <xf numFmtId="0" fontId="7" fillId="0" borderId="66" xfId="0" applyFont="1" applyFill="1" applyBorder="1" applyAlignment="1">
      <alignment vertical="center"/>
    </xf>
    <xf numFmtId="1" fontId="7" fillId="0" borderId="66" xfId="0" applyNumberFormat="1" applyFont="1" applyFill="1" applyBorder="1" applyAlignment="1" applyProtection="1">
      <alignment horizontal="left" vertical="top" wrapText="1"/>
      <protection locked="0"/>
    </xf>
    <xf numFmtId="1" fontId="7" fillId="0" borderId="66" xfId="44" applyNumberFormat="1" applyFont="1" applyFill="1" applyBorder="1" applyAlignment="1">
      <alignment horizontal="left" vertical="top"/>
    </xf>
    <xf numFmtId="1" fontId="7" fillId="0" borderId="66" xfId="0" applyNumberFormat="1" applyFont="1" applyFill="1" applyBorder="1" applyAlignment="1">
      <alignment horizontal="left" vertical="top"/>
    </xf>
    <xf numFmtId="0" fontId="7" fillId="0" borderId="66" xfId="0" applyFont="1" applyFill="1" applyBorder="1" applyAlignment="1" applyProtection="1">
      <alignment horizontal="left" vertical="center" wrapText="1"/>
      <protection locked="0"/>
    </xf>
    <xf numFmtId="1" fontId="7" fillId="0" borderId="66" xfId="0" applyNumberFormat="1" applyFont="1" applyFill="1" applyBorder="1" applyAlignment="1">
      <alignment horizontal="left" vertical="top" wrapText="1"/>
    </xf>
    <xf numFmtId="0" fontId="7" fillId="0" borderId="66" xfId="0" applyFont="1" applyFill="1" applyBorder="1" applyAlignment="1">
      <alignment vertical="center" wrapText="1"/>
    </xf>
    <xf numFmtId="1" fontId="7" fillId="0" borderId="69" xfId="0" applyNumberFormat="1" applyFont="1" applyFill="1" applyBorder="1" applyAlignment="1" applyProtection="1">
      <alignment horizontal="left" vertical="top" wrapText="1"/>
      <protection locked="0"/>
    </xf>
    <xf numFmtId="1" fontId="7" fillId="0" borderId="77" xfId="0" applyNumberFormat="1" applyFont="1" applyFill="1" applyBorder="1" applyAlignment="1" applyProtection="1">
      <alignment horizontal="left" vertical="top" wrapText="1"/>
      <protection locked="0"/>
    </xf>
    <xf numFmtId="0" fontId="7" fillId="0" borderId="77" xfId="0" applyFont="1" applyFill="1" applyBorder="1" applyAlignment="1" applyProtection="1">
      <alignment horizontal="left" vertical="top" wrapText="1"/>
      <protection locked="0"/>
    </xf>
    <xf numFmtId="0" fontId="7" fillId="33" borderId="77" xfId="0" applyFont="1" applyFill="1" applyBorder="1" applyAlignment="1">
      <alignment/>
    </xf>
    <xf numFmtId="1" fontId="7" fillId="0" borderId="77" xfId="0" applyNumberFormat="1" applyFont="1" applyFill="1" applyBorder="1" applyAlignment="1">
      <alignment horizontal="left" vertical="top"/>
    </xf>
    <xf numFmtId="0" fontId="7" fillId="0" borderId="77" xfId="0" applyFont="1" applyFill="1" applyBorder="1" applyAlignment="1">
      <alignment/>
    </xf>
    <xf numFmtId="0" fontId="7" fillId="0" borderId="77" xfId="0" applyNumberFormat="1" applyFont="1" applyFill="1" applyBorder="1" applyAlignment="1" applyProtection="1">
      <alignment horizontal="left" vertical="top" wrapText="1"/>
      <protection locked="0"/>
    </xf>
    <xf numFmtId="0" fontId="7" fillId="0" borderId="77" xfId="0" applyFont="1" applyFill="1" applyBorder="1" applyAlignment="1" applyProtection="1">
      <alignment horizontal="left" vertical="center" wrapText="1"/>
      <protection locked="0"/>
    </xf>
    <xf numFmtId="0" fontId="7" fillId="0" borderId="77" xfId="0" applyFont="1" applyFill="1" applyBorder="1" applyAlignment="1">
      <alignment horizontal="left"/>
    </xf>
    <xf numFmtId="0" fontId="0" fillId="33" borderId="77" xfId="0" applyFont="1" applyFill="1" applyBorder="1" applyAlignment="1">
      <alignment/>
    </xf>
    <xf numFmtId="0" fontId="7" fillId="0" borderId="77" xfId="0" applyFont="1" applyFill="1" applyBorder="1" applyAlignment="1">
      <alignment vertical="center"/>
    </xf>
    <xf numFmtId="4" fontId="7" fillId="0" borderId="51" xfId="0" applyNumberFormat="1" applyFont="1" applyFill="1" applyBorder="1" applyAlignment="1" applyProtection="1">
      <alignment horizontal="left" vertical="top"/>
      <protection locked="0"/>
    </xf>
    <xf numFmtId="4" fontId="7" fillId="0" borderId="51" xfId="0" applyNumberFormat="1" applyFont="1" applyFill="1" applyBorder="1" applyAlignment="1">
      <alignment horizontal="left"/>
    </xf>
    <xf numFmtId="4" fontId="7" fillId="0" borderId="51" xfId="0" applyNumberFormat="1" applyFont="1" applyFill="1" applyBorder="1" applyAlignment="1">
      <alignment horizontal="left" vertical="top"/>
    </xf>
    <xf numFmtId="4" fontId="7" fillId="0" borderId="34" xfId="0" applyNumberFormat="1" applyFont="1" applyFill="1" applyBorder="1" applyAlignment="1">
      <alignment horizontal="left"/>
    </xf>
    <xf numFmtId="4" fontId="7" fillId="0" borderId="34" xfId="0" applyNumberFormat="1" applyFont="1" applyFill="1" applyBorder="1" applyAlignment="1">
      <alignment horizontal="left" vertical="top"/>
    </xf>
    <xf numFmtId="4" fontId="7" fillId="33" borderId="34" xfId="0" applyNumberFormat="1" applyFont="1" applyFill="1" applyBorder="1" applyAlignment="1">
      <alignment horizontal="left"/>
    </xf>
    <xf numFmtId="4" fontId="7" fillId="0" borderId="34" xfId="0" applyNumberFormat="1" applyFont="1" applyFill="1" applyBorder="1" applyAlignment="1" applyProtection="1">
      <alignment horizontal="left" vertical="top"/>
      <protection locked="0"/>
    </xf>
    <xf numFmtId="179" fontId="3" fillId="0" borderId="10" xfId="42" applyFont="1" applyBorder="1" applyAlignment="1">
      <alignment horizontal="left"/>
    </xf>
    <xf numFmtId="179" fontId="3" fillId="0" borderId="64" xfId="42" applyFont="1" applyFill="1" applyBorder="1" applyAlignment="1">
      <alignment horizontal="left"/>
    </xf>
    <xf numFmtId="179" fontId="3" fillId="36" borderId="18" xfId="42" applyFont="1" applyFill="1" applyBorder="1" applyAlignment="1">
      <alignment horizontal="left"/>
    </xf>
    <xf numFmtId="179" fontId="3" fillId="34" borderId="18" xfId="42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" fontId="3" fillId="0" borderId="29" xfId="42" applyNumberFormat="1" applyFont="1" applyFill="1" applyBorder="1" applyAlignment="1">
      <alignment horizontal="left"/>
    </xf>
    <xf numFmtId="0" fontId="9" fillId="0" borderId="41" xfId="0" applyFont="1" applyBorder="1" applyAlignment="1">
      <alignment/>
    </xf>
    <xf numFmtId="4" fontId="3" fillId="0" borderId="20" xfId="42" applyNumberFormat="1" applyFont="1" applyFill="1" applyBorder="1" applyAlignment="1">
      <alignment horizontal="left"/>
    </xf>
    <xf numFmtId="179" fontId="3" fillId="36" borderId="12" xfId="42" applyFont="1" applyFill="1" applyBorder="1" applyAlignment="1">
      <alignment horizontal="left"/>
    </xf>
    <xf numFmtId="0" fontId="1" fillId="13" borderId="29" xfId="0" applyFont="1" applyFill="1" applyBorder="1" applyAlignment="1">
      <alignment horizontal="center"/>
    </xf>
    <xf numFmtId="0" fontId="2" fillId="13" borderId="34" xfId="0" applyFont="1" applyFill="1" applyBorder="1" applyAlignment="1">
      <alignment horizontal="center"/>
    </xf>
    <xf numFmtId="0" fontId="9" fillId="0" borderId="56" xfId="0" applyFont="1" applyBorder="1" applyAlignment="1">
      <alignment/>
    </xf>
    <xf numFmtId="0" fontId="9" fillId="0" borderId="72" xfId="0" applyFont="1" applyBorder="1" applyAlignment="1">
      <alignment/>
    </xf>
    <xf numFmtId="0" fontId="9" fillId="0" borderId="61" xfId="0" applyFont="1" applyBorder="1" applyAlignment="1">
      <alignment/>
    </xf>
    <xf numFmtId="0" fontId="9" fillId="33" borderId="41" xfId="0" applyFont="1" applyFill="1" applyBorder="1" applyAlignment="1">
      <alignment horizontal="center"/>
    </xf>
    <xf numFmtId="4" fontId="3" fillId="41" borderId="52" xfId="42" applyNumberFormat="1" applyFont="1" applyFill="1" applyBorder="1" applyAlignment="1">
      <alignment horizontal="left"/>
    </xf>
    <xf numFmtId="179" fontId="3" fillId="41" borderId="52" xfId="42" applyFont="1" applyFill="1" applyBorder="1" applyAlignment="1">
      <alignment horizontal="left"/>
    </xf>
    <xf numFmtId="179" fontId="3" fillId="36" borderId="49" xfId="42" applyFont="1" applyFill="1" applyBorder="1" applyAlignment="1">
      <alignment horizontal="center"/>
    </xf>
    <xf numFmtId="179" fontId="0" fillId="0" borderId="0" xfId="42" applyFont="1" applyAlignment="1">
      <alignment/>
    </xf>
    <xf numFmtId="4" fontId="3" fillId="33" borderId="75" xfId="42" applyNumberFormat="1" applyFont="1" applyFill="1" applyBorder="1" applyAlignment="1">
      <alignment horizontal="left"/>
    </xf>
    <xf numFmtId="4" fontId="3" fillId="33" borderId="63" xfId="42" applyNumberFormat="1" applyFont="1" applyFill="1" applyBorder="1" applyAlignment="1">
      <alignment horizontal="left"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0" fontId="1" fillId="33" borderId="20" xfId="0" applyFont="1" applyFill="1" applyBorder="1" applyAlignment="1">
      <alignment horizontal="center"/>
    </xf>
    <xf numFmtId="4" fontId="3" fillId="36" borderId="20" xfId="42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left"/>
    </xf>
    <xf numFmtId="4" fontId="3" fillId="36" borderId="17" xfId="42" applyNumberFormat="1" applyFont="1" applyFill="1" applyBorder="1" applyAlignment="1">
      <alignment horizontal="left"/>
    </xf>
    <xf numFmtId="0" fontId="55" fillId="33" borderId="34" xfId="0" applyFont="1" applyFill="1" applyBorder="1" applyAlignment="1">
      <alignment horizontal="center" vertical="center" wrapText="1"/>
    </xf>
    <xf numFmtId="0" fontId="55" fillId="33" borderId="34" xfId="0" applyFont="1" applyFill="1" applyBorder="1" applyAlignment="1">
      <alignment vertical="center" wrapText="1"/>
    </xf>
    <xf numFmtId="0" fontId="9" fillId="33" borderId="30" xfId="0" applyFont="1" applyFill="1" applyBorder="1" applyAlignment="1">
      <alignment horizontal="center"/>
    </xf>
    <xf numFmtId="0" fontId="7" fillId="0" borderId="34" xfId="0" applyFont="1" applyFill="1" applyBorder="1" applyAlignment="1">
      <alignment/>
    </xf>
    <xf numFmtId="4" fontId="3" fillId="0" borderId="30" xfId="0" applyNumberFormat="1" applyFont="1" applyBorder="1" applyAlignment="1">
      <alignment horizontal="left"/>
    </xf>
    <xf numFmtId="4" fontId="3" fillId="35" borderId="30" xfId="0" applyNumberFormat="1" applyFont="1" applyFill="1" applyBorder="1" applyAlignment="1">
      <alignment horizontal="left"/>
    </xf>
    <xf numFmtId="4" fontId="3" fillId="0" borderId="33" xfId="0" applyNumberFormat="1" applyFont="1" applyBorder="1" applyAlignment="1">
      <alignment horizontal="left"/>
    </xf>
    <xf numFmtId="4" fontId="3" fillId="0" borderId="82" xfId="0" applyNumberFormat="1" applyFont="1" applyBorder="1" applyAlignment="1">
      <alignment horizontal="left"/>
    </xf>
    <xf numFmtId="4" fontId="3" fillId="0" borderId="53" xfId="0" applyNumberFormat="1" applyFont="1" applyBorder="1" applyAlignment="1">
      <alignment horizontal="left"/>
    </xf>
    <xf numFmtId="0" fontId="4" fillId="13" borderId="13" xfId="0" applyFont="1" applyFill="1" applyBorder="1" applyAlignment="1">
      <alignment horizontal="center"/>
    </xf>
    <xf numFmtId="0" fontId="4" fillId="13" borderId="19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left"/>
    </xf>
    <xf numFmtId="179" fontId="7" fillId="33" borderId="40" xfId="42" applyFont="1" applyFill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center"/>
    </xf>
    <xf numFmtId="0" fontId="7" fillId="0" borderId="38" xfId="0" applyFont="1" applyFill="1" applyBorder="1" applyAlignment="1" applyProtection="1">
      <alignment horizontal="left" vertical="top" wrapText="1"/>
      <protection locked="0"/>
    </xf>
    <xf numFmtId="0" fontId="7" fillId="0" borderId="83" xfId="0" applyFont="1" applyFill="1" applyBorder="1" applyAlignment="1">
      <alignment horizontal="center"/>
    </xf>
    <xf numFmtId="0" fontId="7" fillId="0" borderId="83" xfId="0" applyFont="1" applyBorder="1" applyAlignment="1">
      <alignment vertical="center" wrapText="1"/>
    </xf>
    <xf numFmtId="49" fontId="7" fillId="0" borderId="83" xfId="0" applyNumberFormat="1" applyFont="1" applyFill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179" fontId="3" fillId="0" borderId="16" xfId="42" applyFont="1" applyBorder="1" applyAlignment="1">
      <alignment horizontal="center"/>
    </xf>
    <xf numFmtId="179" fontId="3" fillId="0" borderId="17" xfId="42" applyFont="1" applyBorder="1" applyAlignment="1">
      <alignment horizontal="center"/>
    </xf>
    <xf numFmtId="4" fontId="3" fillId="0" borderId="42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left" vertical="top" wrapText="1"/>
    </xf>
    <xf numFmtId="1" fontId="7" fillId="0" borderId="34" xfId="0" applyNumberFormat="1" applyFont="1" applyFill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center"/>
    </xf>
    <xf numFmtId="4" fontId="3" fillId="0" borderId="38" xfId="42" applyNumberFormat="1" applyFont="1" applyBorder="1" applyAlignment="1">
      <alignment horizontal="left"/>
    </xf>
    <xf numFmtId="0" fontId="2" fillId="13" borderId="13" xfId="0" applyFont="1" applyFill="1" applyBorder="1" applyAlignment="1">
      <alignment horizontal="left"/>
    </xf>
    <xf numFmtId="4" fontId="3" fillId="0" borderId="68" xfId="42" applyNumberFormat="1" applyFont="1" applyBorder="1" applyAlignment="1">
      <alignment horizontal="left"/>
    </xf>
    <xf numFmtId="0" fontId="2" fillId="33" borderId="47" xfId="0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left" wrapText="1"/>
    </xf>
    <xf numFmtId="0" fontId="55" fillId="33" borderId="47" xfId="0" applyFont="1" applyFill="1" applyBorder="1" applyAlignment="1">
      <alignment horizontal="center" vertical="center" wrapText="1"/>
    </xf>
    <xf numFmtId="0" fontId="55" fillId="33" borderId="33" xfId="0" applyFont="1" applyFill="1" applyBorder="1" applyAlignment="1">
      <alignment vertical="center" wrapText="1"/>
    </xf>
    <xf numFmtId="4" fontId="3" fillId="0" borderId="30" xfId="42" applyNumberFormat="1" applyFont="1" applyFill="1" applyBorder="1" applyAlignment="1">
      <alignment horizontal="left"/>
    </xf>
    <xf numFmtId="4" fontId="3" fillId="33" borderId="13" xfId="42" applyNumberFormat="1" applyFont="1" applyFill="1" applyBorder="1" applyAlignment="1">
      <alignment horizontal="left"/>
    </xf>
    <xf numFmtId="0" fontId="9" fillId="13" borderId="13" xfId="0" applyFont="1" applyFill="1" applyBorder="1" applyAlignment="1">
      <alignment horizontal="center"/>
    </xf>
    <xf numFmtId="4" fontId="3" fillId="0" borderId="21" xfId="0" applyNumberFormat="1" applyFont="1" applyBorder="1" applyAlignment="1">
      <alignment horizontal="left"/>
    </xf>
    <xf numFmtId="4" fontId="3" fillId="0" borderId="52" xfId="0" applyNumberFormat="1" applyFont="1" applyBorder="1" applyAlignment="1">
      <alignment horizontal="left"/>
    </xf>
    <xf numFmtId="179" fontId="3" fillId="0" borderId="52" xfId="42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4" fontId="3" fillId="0" borderId="33" xfId="42" applyNumberFormat="1" applyFont="1" applyFill="1" applyBorder="1" applyAlignment="1">
      <alignment horizontal="left"/>
    </xf>
    <xf numFmtId="4" fontId="3" fillId="0" borderId="20" xfId="42" applyNumberFormat="1" applyFont="1" applyBorder="1" applyAlignment="1">
      <alignment horizontal="left"/>
    </xf>
    <xf numFmtId="4" fontId="3" fillId="0" borderId="21" xfId="42" applyNumberFormat="1" applyFont="1" applyBorder="1" applyAlignment="1">
      <alignment horizontal="left"/>
    </xf>
    <xf numFmtId="0" fontId="7" fillId="0" borderId="70" xfId="0" applyFont="1" applyFill="1" applyBorder="1" applyAlignment="1" applyProtection="1">
      <alignment horizontal="left" vertical="top" wrapText="1"/>
      <protection locked="0"/>
    </xf>
    <xf numFmtId="4" fontId="7" fillId="0" borderId="42" xfId="0" applyNumberFormat="1" applyFont="1" applyFill="1" applyBorder="1" applyAlignment="1" applyProtection="1">
      <alignment horizontal="left" vertical="top"/>
      <protection locked="0"/>
    </xf>
    <xf numFmtId="0" fontId="7" fillId="0" borderId="34" xfId="0" applyFont="1" applyBorder="1" applyAlignment="1">
      <alignment horizontal="left"/>
    </xf>
    <xf numFmtId="4" fontId="0" fillId="0" borderId="34" xfId="0" applyNumberFormat="1" applyFont="1" applyBorder="1" applyAlignment="1">
      <alignment horizontal="left"/>
    </xf>
    <xf numFmtId="0" fontId="7" fillId="0" borderId="70" xfId="0" applyFont="1" applyFill="1" applyBorder="1" applyAlignment="1">
      <alignment/>
    </xf>
    <xf numFmtId="4" fontId="7" fillId="0" borderId="42" xfId="0" applyNumberFormat="1" applyFont="1" applyFill="1" applyBorder="1" applyAlignment="1">
      <alignment horizontal="left"/>
    </xf>
    <xf numFmtId="0" fontId="1" fillId="36" borderId="0" xfId="0" applyFont="1" applyFill="1" applyAlignment="1">
      <alignment/>
    </xf>
    <xf numFmtId="4" fontId="3" fillId="0" borderId="41" xfId="0" applyNumberFormat="1" applyFont="1" applyBorder="1" applyAlignment="1">
      <alignment horizontal="left"/>
    </xf>
    <xf numFmtId="0" fontId="7" fillId="0" borderId="23" xfId="0" applyFont="1" applyFill="1" applyBorder="1" applyAlignment="1">
      <alignment vertical="center" wrapText="1"/>
    </xf>
    <xf numFmtId="0" fontId="10" fillId="34" borderId="32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4" fontId="3" fillId="34" borderId="14" xfId="42" applyNumberFormat="1" applyFont="1" applyFill="1" applyBorder="1" applyAlignment="1">
      <alignment horizontal="left"/>
    </xf>
    <xf numFmtId="0" fontId="7" fillId="0" borderId="40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9" fillId="13" borderId="34" xfId="0" applyFont="1" applyFill="1" applyBorder="1" applyAlignment="1">
      <alignment horizontal="center"/>
    </xf>
    <xf numFmtId="0" fontId="2" fillId="13" borderId="34" xfId="0" applyFont="1" applyFill="1" applyBorder="1" applyAlignment="1">
      <alignment horizontal="left"/>
    </xf>
    <xf numFmtId="179" fontId="3" fillId="0" borderId="82" xfId="42" applyFont="1" applyBorder="1" applyAlignment="1">
      <alignment horizontal="left"/>
    </xf>
    <xf numFmtId="0" fontId="1" fillId="38" borderId="19" xfId="0" applyFont="1" applyFill="1" applyBorder="1" applyAlignment="1">
      <alignment horizontal="center"/>
    </xf>
    <xf numFmtId="4" fontId="3" fillId="38" borderId="19" xfId="42" applyNumberFormat="1" applyFont="1" applyFill="1" applyBorder="1" applyAlignment="1">
      <alignment horizontal="left"/>
    </xf>
    <xf numFmtId="4" fontId="3" fillId="38" borderId="58" xfId="42" applyNumberFormat="1" applyFont="1" applyFill="1" applyBorder="1" applyAlignment="1">
      <alignment horizontal="left"/>
    </xf>
    <xf numFmtId="179" fontId="3" fillId="38" borderId="58" xfId="42" applyFont="1" applyFill="1" applyBorder="1" applyAlignment="1">
      <alignment horizontal="left"/>
    </xf>
    <xf numFmtId="179" fontId="3" fillId="38" borderId="60" xfId="42" applyFont="1" applyFill="1" applyBorder="1" applyAlignment="1">
      <alignment horizontal="left"/>
    </xf>
    <xf numFmtId="179" fontId="3" fillId="34" borderId="14" xfId="42" applyFont="1" applyFill="1" applyBorder="1" applyAlignment="1">
      <alignment horizontal="left"/>
    </xf>
    <xf numFmtId="179" fontId="3" fillId="0" borderId="64" xfId="42" applyFont="1" applyBorder="1" applyAlignment="1">
      <alignment horizontal="left"/>
    </xf>
    <xf numFmtId="0" fontId="0" fillId="36" borderId="0" xfId="0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" fontId="3" fillId="0" borderId="34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7"/>
  <sheetViews>
    <sheetView tabSelected="1" zoomScalePageLayoutView="83" workbookViewId="0" topLeftCell="A146">
      <selection activeCell="B167" sqref="B167"/>
    </sheetView>
  </sheetViews>
  <sheetFormatPr defaultColWidth="9.140625" defaultRowHeight="12.75"/>
  <cols>
    <col min="1" max="1" width="4.57421875" style="0" customWidth="1"/>
    <col min="2" max="2" width="77.7109375" style="0" customWidth="1"/>
    <col min="3" max="3" width="11.140625" style="0" customWidth="1"/>
    <col min="4" max="5" width="9.140625" style="0" customWidth="1"/>
    <col min="6" max="6" width="8.28125" style="0" customWidth="1"/>
    <col min="7" max="7" width="8.7109375" style="0" customWidth="1"/>
    <col min="8" max="8" width="7.8515625" style="0" customWidth="1"/>
    <col min="9" max="9" width="8.7109375" style="0" customWidth="1"/>
  </cols>
  <sheetData>
    <row r="1" spans="1:9" ht="15.75">
      <c r="A1" s="2" t="s">
        <v>186</v>
      </c>
      <c r="B1" s="1"/>
      <c r="C1" s="721"/>
      <c r="D1" s="721"/>
      <c r="E1" s="721"/>
      <c r="F1" s="721"/>
      <c r="G1" s="721"/>
      <c r="H1" s="721"/>
      <c r="I1" s="721"/>
    </row>
    <row r="2" spans="2:9" ht="15">
      <c r="B2" s="303"/>
      <c r="C2" s="724"/>
      <c r="D2" s="724"/>
      <c r="E2" s="724"/>
      <c r="F2" s="724"/>
      <c r="G2" s="724"/>
      <c r="H2" s="724"/>
      <c r="I2" s="724"/>
    </row>
    <row r="3" spans="1:8" ht="15">
      <c r="A3" s="304"/>
      <c r="B3" s="412"/>
      <c r="C3" s="721"/>
      <c r="D3" s="721"/>
      <c r="E3" s="721"/>
      <c r="F3" s="721"/>
      <c r="G3" s="721"/>
      <c r="H3" s="721"/>
    </row>
    <row r="4" spans="1:9" ht="18">
      <c r="A4" s="725" t="s">
        <v>4</v>
      </c>
      <c r="B4" s="725"/>
      <c r="C4" s="725"/>
      <c r="D4" s="725"/>
      <c r="E4" s="725"/>
      <c r="F4" s="725"/>
      <c r="G4" s="725"/>
      <c r="H4" s="725"/>
      <c r="I4" s="725"/>
    </row>
    <row r="5" spans="1:9" ht="18">
      <c r="A5" s="725" t="s">
        <v>40</v>
      </c>
      <c r="B5" s="725"/>
      <c r="C5" s="725"/>
      <c r="D5" s="725"/>
      <c r="E5" s="725"/>
      <c r="F5" s="725"/>
      <c r="G5" s="725"/>
      <c r="H5" s="725"/>
      <c r="I5" s="725"/>
    </row>
    <row r="6" spans="1:9" ht="18">
      <c r="A6" s="725" t="s">
        <v>5</v>
      </c>
      <c r="B6" s="725"/>
      <c r="C6" s="725"/>
      <c r="D6" s="725"/>
      <c r="E6" s="725"/>
      <c r="F6" s="725"/>
      <c r="G6" s="725"/>
      <c r="H6" s="725"/>
      <c r="I6" s="725"/>
    </row>
    <row r="7" spans="1:8" ht="18">
      <c r="A7" s="3" t="s">
        <v>34</v>
      </c>
      <c r="B7" s="3" t="s">
        <v>189</v>
      </c>
      <c r="C7" s="3"/>
      <c r="D7" s="3"/>
      <c r="E7" s="3"/>
      <c r="F7" s="3"/>
      <c r="G7" s="3"/>
      <c r="H7" s="3"/>
    </row>
    <row r="8" spans="1:8" ht="18">
      <c r="A8" s="3"/>
      <c r="B8" s="424"/>
      <c r="C8" s="3"/>
      <c r="D8" s="3"/>
      <c r="E8" s="84"/>
      <c r="F8" s="3"/>
      <c r="G8" s="3"/>
      <c r="H8" s="3"/>
    </row>
    <row r="9" spans="1:9" ht="18.75" thickBot="1">
      <c r="A9" s="3"/>
      <c r="B9" s="424" t="s">
        <v>543</v>
      </c>
      <c r="C9" s="3"/>
      <c r="D9" s="3"/>
      <c r="E9" s="3"/>
      <c r="F9" s="3"/>
      <c r="G9" s="3"/>
      <c r="H9" s="3"/>
      <c r="I9" s="1" t="s">
        <v>65</v>
      </c>
    </row>
    <row r="10" spans="1:9" ht="12.75">
      <c r="A10" s="7" t="s">
        <v>35</v>
      </c>
      <c r="B10" s="7"/>
      <c r="C10" s="64" t="s">
        <v>305</v>
      </c>
      <c r="D10" s="64" t="s">
        <v>305</v>
      </c>
      <c r="E10" s="64" t="s">
        <v>45</v>
      </c>
      <c r="F10" s="64" t="s">
        <v>28</v>
      </c>
      <c r="G10" s="143"/>
      <c r="H10" s="80"/>
      <c r="I10" s="64"/>
    </row>
    <row r="11" spans="1:9" ht="12.75">
      <c r="A11" s="9" t="s">
        <v>0</v>
      </c>
      <c r="B11" s="45" t="s">
        <v>3</v>
      </c>
      <c r="C11" s="10" t="s">
        <v>306</v>
      </c>
      <c r="D11" s="65" t="s">
        <v>307</v>
      </c>
      <c r="E11" s="65" t="s">
        <v>1</v>
      </c>
      <c r="F11" s="65" t="s">
        <v>29</v>
      </c>
      <c r="G11" s="81" t="s">
        <v>30</v>
      </c>
      <c r="H11" s="81" t="s">
        <v>31</v>
      </c>
      <c r="I11" s="65" t="s">
        <v>60</v>
      </c>
    </row>
    <row r="12" spans="1:9" ht="13.5" thickBot="1">
      <c r="A12" s="9"/>
      <c r="B12" s="46"/>
      <c r="C12" s="66">
        <v>2017</v>
      </c>
      <c r="D12" s="66"/>
      <c r="E12" s="66" t="s">
        <v>2</v>
      </c>
      <c r="F12" s="66" t="s">
        <v>97</v>
      </c>
      <c r="G12" s="144" t="s">
        <v>62</v>
      </c>
      <c r="H12" s="144" t="s">
        <v>32</v>
      </c>
      <c r="I12" s="66" t="s">
        <v>61</v>
      </c>
    </row>
    <row r="13" spans="1:9" ht="13.5" thickBot="1">
      <c r="A13" s="12"/>
      <c r="B13" s="61"/>
      <c r="C13" s="15" t="s">
        <v>309</v>
      </c>
      <c r="D13" s="545" t="s">
        <v>308</v>
      </c>
      <c r="E13" s="13">
        <v>3</v>
      </c>
      <c r="F13" s="13">
        <v>4</v>
      </c>
      <c r="G13" s="14">
        <v>5</v>
      </c>
      <c r="H13" s="15">
        <v>6</v>
      </c>
      <c r="I13" s="15">
        <v>7</v>
      </c>
    </row>
    <row r="14" spans="1:9" ht="16.5" thickBot="1">
      <c r="A14" s="6"/>
      <c r="B14" s="653" t="s">
        <v>6</v>
      </c>
      <c r="C14" s="570"/>
      <c r="D14" s="520"/>
      <c r="E14" s="145"/>
      <c r="F14" s="146"/>
      <c r="G14" s="145"/>
      <c r="H14" s="146"/>
      <c r="I14" s="147"/>
    </row>
    <row r="15" spans="1:9" ht="16.5" thickBot="1">
      <c r="A15" s="6"/>
      <c r="B15" s="654" t="s">
        <v>7</v>
      </c>
      <c r="C15" s="287">
        <f>D15</f>
        <v>81298.4</v>
      </c>
      <c r="D15" s="521">
        <f>E15+F15+G15+H15+I15</f>
        <v>81298.4</v>
      </c>
      <c r="E15" s="165">
        <f>E17+E19+E21</f>
        <v>39055</v>
      </c>
      <c r="F15" s="164">
        <f>F17+F19+F21</f>
        <v>0</v>
      </c>
      <c r="G15" s="165">
        <f>G17+G19+G21</f>
        <v>15513</v>
      </c>
      <c r="H15" s="165">
        <f>H17+H19+H21</f>
        <v>3878.4</v>
      </c>
      <c r="I15" s="165">
        <f>I17+I19+I21</f>
        <v>22852</v>
      </c>
    </row>
    <row r="16" spans="1:9" ht="12.75">
      <c r="A16" s="8"/>
      <c r="B16" s="57"/>
      <c r="C16" s="288"/>
      <c r="D16" s="522"/>
      <c r="E16" s="260"/>
      <c r="F16" s="166"/>
      <c r="G16" s="166"/>
      <c r="H16" s="166"/>
      <c r="I16" s="167"/>
    </row>
    <row r="17" spans="1:9" ht="13.5" thickBot="1">
      <c r="A17" s="10" t="s">
        <v>8</v>
      </c>
      <c r="B17" s="5" t="s">
        <v>9</v>
      </c>
      <c r="C17" s="289">
        <f>D17</f>
        <v>47110</v>
      </c>
      <c r="D17" s="523">
        <f>E17+F17+G17+H17+I17</f>
        <v>47110</v>
      </c>
      <c r="E17" s="169">
        <f>E24+E156+E400+E468+E566</f>
        <v>17240</v>
      </c>
      <c r="F17" s="168">
        <f>F24+F156+F400+F468+F566</f>
        <v>0</v>
      </c>
      <c r="G17" s="169">
        <f>G24+G156+G400+G468+G566</f>
        <v>7018</v>
      </c>
      <c r="H17" s="168">
        <f>H24+H156+H400+H468+H566</f>
        <v>0</v>
      </c>
      <c r="I17" s="169">
        <f>I24+I156+I400+I468+I566</f>
        <v>22852</v>
      </c>
    </row>
    <row r="18" spans="1:9" ht="13.5" thickBot="1">
      <c r="A18" s="8"/>
      <c r="B18" s="57"/>
      <c r="C18" s="290"/>
      <c r="D18" s="524"/>
      <c r="E18" s="166"/>
      <c r="F18" s="166"/>
      <c r="G18" s="166"/>
      <c r="H18" s="166"/>
      <c r="I18" s="167"/>
    </row>
    <row r="19" spans="1:9" ht="13.5" thickBot="1">
      <c r="A19" s="11" t="s">
        <v>10</v>
      </c>
      <c r="B19" s="58" t="s">
        <v>11</v>
      </c>
      <c r="C19" s="291">
        <f>D19</f>
        <v>3108</v>
      </c>
      <c r="D19" s="525">
        <f>E19+F19+G19+H19+I19</f>
        <v>3108</v>
      </c>
      <c r="E19" s="175">
        <f>E25+E157+E401+E469+E567</f>
        <v>3108</v>
      </c>
      <c r="F19" s="172">
        <f>F25+F157+F401+F469+F567</f>
        <v>0</v>
      </c>
      <c r="G19" s="172">
        <f>G25+G157+G401+G469+G567</f>
        <v>0</v>
      </c>
      <c r="H19" s="172">
        <f>H25+H157+H401+H469+H567</f>
        <v>0</v>
      </c>
      <c r="I19" s="172">
        <f>I25+I157+I401+I469+I567</f>
        <v>0</v>
      </c>
    </row>
    <row r="20" spans="1:9" ht="13.5" thickBot="1">
      <c r="A20" s="9"/>
      <c r="B20" s="45"/>
      <c r="C20" s="292"/>
      <c r="D20" s="266"/>
      <c r="E20" s="173"/>
      <c r="F20" s="173"/>
      <c r="G20" s="173"/>
      <c r="H20" s="173"/>
      <c r="I20" s="174"/>
    </row>
    <row r="21" spans="1:9" ht="13.5" thickBot="1">
      <c r="A21" s="18" t="s">
        <v>12</v>
      </c>
      <c r="B21" s="46" t="s">
        <v>54</v>
      </c>
      <c r="C21" s="291">
        <f>D21</f>
        <v>31080.4</v>
      </c>
      <c r="D21" s="525">
        <f>E21+F21+G21+H21+I21</f>
        <v>31080.4</v>
      </c>
      <c r="E21" s="175">
        <f>E26+E133+E139+E158+E402+E470+E553+E559+E568+E652</f>
        <v>18707</v>
      </c>
      <c r="F21" s="172">
        <f>F26+F133+F139+F158+F402+F470+F553+F559+F568+F652</f>
        <v>0</v>
      </c>
      <c r="G21" s="175">
        <f>G26+G133+G139+G158+G402+G470+G553+G559+G568+G652</f>
        <v>8495</v>
      </c>
      <c r="H21" s="175">
        <f>H26+H133+H139+H158+H402+H470+H553+H559+H568+H652</f>
        <v>3878.4</v>
      </c>
      <c r="I21" s="172">
        <f>I26+I133+I139+I158+I402+I470+I553+I559+I568+I652</f>
        <v>0</v>
      </c>
    </row>
    <row r="22" spans="1:9" ht="12.75">
      <c r="A22" s="19" t="s">
        <v>15</v>
      </c>
      <c r="B22" s="59" t="s">
        <v>13</v>
      </c>
      <c r="C22" s="293"/>
      <c r="D22" s="526"/>
      <c r="E22" s="261"/>
      <c r="F22" s="286"/>
      <c r="G22" s="286"/>
      <c r="H22" s="286"/>
      <c r="I22" s="286"/>
    </row>
    <row r="23" spans="1:9" ht="13.5" thickBot="1">
      <c r="A23" s="20"/>
      <c r="B23" s="60" t="s">
        <v>14</v>
      </c>
      <c r="C23" s="294">
        <f aca="true" t="shared" si="0" ref="C23:C28">D23</f>
        <v>7251</v>
      </c>
      <c r="D23" s="527">
        <f aca="true" t="shared" si="1" ref="D23:D28">E23+F23+G23+H23+I23</f>
        <v>7251</v>
      </c>
      <c r="E23" s="262">
        <f>E24+E25+E26</f>
        <v>7251</v>
      </c>
      <c r="F23" s="176">
        <f>F24+F25+F26</f>
        <v>0</v>
      </c>
      <c r="G23" s="176">
        <f>G24+G25+G26</f>
        <v>0</v>
      </c>
      <c r="H23" s="176">
        <f>H24+H25+H26</f>
        <v>0</v>
      </c>
      <c r="I23" s="176">
        <f>I24+I25+I26</f>
        <v>0</v>
      </c>
    </row>
    <row r="24" spans="1:9" ht="12.75">
      <c r="A24" s="9" t="s">
        <v>8</v>
      </c>
      <c r="B24" s="7" t="s">
        <v>9</v>
      </c>
      <c r="C24" s="311">
        <f t="shared" si="0"/>
        <v>2081</v>
      </c>
      <c r="D24" s="266">
        <f t="shared" si="1"/>
        <v>2081</v>
      </c>
      <c r="E24" s="178">
        <f>E104+E115</f>
        <v>2081</v>
      </c>
      <c r="F24" s="177">
        <f>F104+F115</f>
        <v>0</v>
      </c>
      <c r="G24" s="177">
        <f>G104+G115</f>
        <v>0</v>
      </c>
      <c r="H24" s="177">
        <f>H104+H115</f>
        <v>0</v>
      </c>
      <c r="I24" s="177">
        <f>I104+I115</f>
        <v>0</v>
      </c>
    </row>
    <row r="25" spans="1:9" ht="12.75">
      <c r="A25" s="9" t="s">
        <v>10</v>
      </c>
      <c r="B25" s="9" t="s">
        <v>27</v>
      </c>
      <c r="C25" s="296">
        <f t="shared" si="0"/>
        <v>2200</v>
      </c>
      <c r="D25" s="528">
        <f t="shared" si="1"/>
        <v>2200</v>
      </c>
      <c r="E25" s="233">
        <f>E28+E71</f>
        <v>2200</v>
      </c>
      <c r="F25" s="180">
        <f>F28+F71</f>
        <v>0</v>
      </c>
      <c r="G25" s="180">
        <f>G28+G71</f>
        <v>0</v>
      </c>
      <c r="H25" s="180">
        <f>H28+H71</f>
        <v>0</v>
      </c>
      <c r="I25" s="180">
        <f>I28+I71</f>
        <v>0</v>
      </c>
    </row>
    <row r="26" spans="1:9" ht="13.5" thickBot="1">
      <c r="A26" s="18" t="s">
        <v>12</v>
      </c>
      <c r="B26" s="18" t="s">
        <v>54</v>
      </c>
      <c r="C26" s="292">
        <f t="shared" si="0"/>
        <v>2970</v>
      </c>
      <c r="D26" s="266">
        <f t="shared" si="1"/>
        <v>2970</v>
      </c>
      <c r="E26" s="173">
        <f>E32+E61+E75+E80+E111+E120</f>
        <v>2970</v>
      </c>
      <c r="F26" s="142">
        <f>F32+F61+F75+F80+F111+F120</f>
        <v>0</v>
      </c>
      <c r="G26" s="142">
        <f>G32+G61+G75+G80+G111+G120</f>
        <v>0</v>
      </c>
      <c r="H26" s="142">
        <f>H32+H61+H75+H80+H111+H120</f>
        <v>0</v>
      </c>
      <c r="I26" s="142">
        <f>I32+I61+I75+I80+I111+I120</f>
        <v>0</v>
      </c>
    </row>
    <row r="27" spans="1:10" ht="13.5" thickBot="1">
      <c r="A27" s="21"/>
      <c r="B27" s="95" t="s">
        <v>76</v>
      </c>
      <c r="C27" s="298">
        <f t="shared" si="0"/>
        <v>4005</v>
      </c>
      <c r="D27" s="529">
        <f t="shared" si="1"/>
        <v>4005</v>
      </c>
      <c r="E27" s="198">
        <f>E28+E32+E61</f>
        <v>4005</v>
      </c>
      <c r="F27" s="184">
        <f>F28+F32+F61</f>
        <v>0</v>
      </c>
      <c r="G27" s="184">
        <f>G28+G32+G61</f>
        <v>0</v>
      </c>
      <c r="H27" s="184">
        <f>H28+H32+H61</f>
        <v>0</v>
      </c>
      <c r="I27" s="184">
        <f>I28+I32+I61</f>
        <v>0</v>
      </c>
      <c r="J27" s="431"/>
    </row>
    <row r="28" spans="1:9" s="4" customFormat="1" ht="13.5" thickBot="1">
      <c r="A28" s="627" t="s">
        <v>10</v>
      </c>
      <c r="B28" s="626" t="s">
        <v>11</v>
      </c>
      <c r="C28" s="299">
        <f t="shared" si="0"/>
        <v>1500</v>
      </c>
      <c r="D28" s="530">
        <f t="shared" si="1"/>
        <v>1500</v>
      </c>
      <c r="E28" s="264">
        <f>E30</f>
        <v>1500</v>
      </c>
      <c r="F28" s="186">
        <f>F30</f>
        <v>0</v>
      </c>
      <c r="G28" s="186">
        <f>G30</f>
        <v>0</v>
      </c>
      <c r="H28" s="186">
        <f>H30</f>
        <v>0</v>
      </c>
      <c r="I28" s="186">
        <f>I30</f>
        <v>0</v>
      </c>
    </row>
    <row r="29" spans="1:10" s="4" customFormat="1" ht="12.75">
      <c r="A29" s="32">
        <v>1</v>
      </c>
      <c r="B29" s="89" t="s">
        <v>449</v>
      </c>
      <c r="C29" s="205"/>
      <c r="D29" s="205"/>
      <c r="E29" s="205"/>
      <c r="F29" s="179"/>
      <c r="G29" s="179"/>
      <c r="H29" s="179"/>
      <c r="I29" s="179"/>
      <c r="J29" s="639"/>
    </row>
    <row r="30" spans="1:9" s="4" customFormat="1" ht="12.75">
      <c r="A30" s="32"/>
      <c r="B30" s="89" t="s">
        <v>450</v>
      </c>
      <c r="C30" s="205">
        <f>D30</f>
        <v>1500</v>
      </c>
      <c r="D30" s="205">
        <f>E30+F30+G30+H30+I30</f>
        <v>1500</v>
      </c>
      <c r="E30" s="205">
        <v>1500</v>
      </c>
      <c r="F30" s="179"/>
      <c r="G30" s="179"/>
      <c r="H30" s="179"/>
      <c r="I30" s="179"/>
    </row>
    <row r="31" spans="1:10" s="4" customFormat="1" ht="13.5" thickBot="1">
      <c r="A31" s="32"/>
      <c r="B31" s="89" t="s">
        <v>451</v>
      </c>
      <c r="C31" s="202"/>
      <c r="D31" s="202"/>
      <c r="E31" s="202"/>
      <c r="F31" s="201"/>
      <c r="G31" s="201"/>
      <c r="H31" s="201"/>
      <c r="I31" s="201"/>
      <c r="J31" s="639"/>
    </row>
    <row r="32" spans="1:9" ht="13.5" thickBot="1">
      <c r="A32" s="48" t="s">
        <v>12</v>
      </c>
      <c r="B32" s="91" t="s">
        <v>54</v>
      </c>
      <c r="C32" s="290">
        <f>D32</f>
        <v>1985</v>
      </c>
      <c r="D32" s="532">
        <f>E32+F32+G32+H32+I32</f>
        <v>1985</v>
      </c>
      <c r="E32" s="237">
        <f>E33+E35+E37+E40+E47+E48+E49+E51+E53+E56+E59</f>
        <v>1985</v>
      </c>
      <c r="F32" s="192">
        <f>F33+F35+F37+F40+F47+F48+F49+F51+F53+F56+F59</f>
        <v>0</v>
      </c>
      <c r="G32" s="192">
        <f>G33+G35+G37+G40+G47+G48+G49+G51+G53+G56+G59</f>
        <v>0</v>
      </c>
      <c r="H32" s="192">
        <f>H33+H35+H37+H40+H47+H48+H49+H51+H53+H56+H59</f>
        <v>0</v>
      </c>
      <c r="I32" s="193">
        <f>I33+I35+I37+I40+I47+I48+I49+I51+I53+I56+I59</f>
        <v>0</v>
      </c>
    </row>
    <row r="33" spans="1:9" ht="12.75">
      <c r="A33" s="631">
        <v>1</v>
      </c>
      <c r="B33" s="26" t="s">
        <v>452</v>
      </c>
      <c r="C33" s="173">
        <f>D33</f>
        <v>50</v>
      </c>
      <c r="D33" s="173">
        <f>E33+F33+G33+H33+I33</f>
        <v>50</v>
      </c>
      <c r="E33" s="173">
        <v>50</v>
      </c>
      <c r="F33" s="265"/>
      <c r="G33" s="265"/>
      <c r="H33" s="265"/>
      <c r="I33" s="255"/>
    </row>
    <row r="34" spans="1:9" ht="12.75">
      <c r="A34" s="399">
        <v>2</v>
      </c>
      <c r="B34" s="85" t="s">
        <v>453</v>
      </c>
      <c r="C34" s="233"/>
      <c r="D34" s="173"/>
      <c r="E34" s="169"/>
      <c r="F34" s="267"/>
      <c r="G34" s="267"/>
      <c r="H34" s="267"/>
      <c r="I34" s="257"/>
    </row>
    <row r="35" spans="1:9" ht="12.75">
      <c r="A35" s="419"/>
      <c r="B35" s="24" t="s">
        <v>454</v>
      </c>
      <c r="C35" s="233">
        <f aca="true" t="shared" si="2" ref="C35:C40">D35</f>
        <v>100</v>
      </c>
      <c r="D35" s="173">
        <f aca="true" t="shared" si="3" ref="D35:D40">E35+F35+G35+H35+I35</f>
        <v>100</v>
      </c>
      <c r="E35" s="233">
        <v>100</v>
      </c>
      <c r="F35" s="259"/>
      <c r="G35" s="259"/>
      <c r="H35" s="259"/>
      <c r="I35" s="259"/>
    </row>
    <row r="36" spans="1:9" ht="12.75">
      <c r="A36" s="116">
        <v>3</v>
      </c>
      <c r="B36" s="26" t="s">
        <v>455</v>
      </c>
      <c r="C36" s="233"/>
      <c r="D36" s="173"/>
      <c r="E36" s="233"/>
      <c r="F36" s="259"/>
      <c r="G36" s="259"/>
      <c r="H36" s="259"/>
      <c r="I36" s="259"/>
    </row>
    <row r="37" spans="1:9" ht="12.75">
      <c r="A37" s="116"/>
      <c r="B37" s="26" t="s">
        <v>456</v>
      </c>
      <c r="C37" s="233">
        <f t="shared" si="2"/>
        <v>1000</v>
      </c>
      <c r="D37" s="173">
        <f t="shared" si="3"/>
        <v>1000</v>
      </c>
      <c r="E37" s="233">
        <v>1000</v>
      </c>
      <c r="F37" s="259"/>
      <c r="G37" s="259"/>
      <c r="H37" s="259"/>
      <c r="I37" s="259"/>
    </row>
    <row r="38" spans="1:9" ht="12.75">
      <c r="A38" s="86"/>
      <c r="B38" s="26" t="s">
        <v>457</v>
      </c>
      <c r="C38" s="233"/>
      <c r="D38" s="173"/>
      <c r="E38" s="233"/>
      <c r="F38" s="259"/>
      <c r="G38" s="259"/>
      <c r="H38" s="259"/>
      <c r="I38" s="259"/>
    </row>
    <row r="39" spans="1:9" ht="12.75">
      <c r="A39" s="399">
        <v>4</v>
      </c>
      <c r="B39" s="85" t="s">
        <v>458</v>
      </c>
      <c r="C39" s="233"/>
      <c r="D39" s="173"/>
      <c r="E39" s="233"/>
      <c r="F39" s="259"/>
      <c r="G39" s="259"/>
      <c r="H39" s="259"/>
      <c r="I39" s="259"/>
    </row>
    <row r="40" spans="1:9" ht="12.75">
      <c r="A40" s="419"/>
      <c r="B40" s="24" t="s">
        <v>459</v>
      </c>
      <c r="C40" s="233">
        <f t="shared" si="2"/>
        <v>300</v>
      </c>
      <c r="D40" s="173">
        <f t="shared" si="3"/>
        <v>300</v>
      </c>
      <c r="E40" s="233">
        <v>300</v>
      </c>
      <c r="F40" s="259"/>
      <c r="G40" s="259"/>
      <c r="H40" s="259"/>
      <c r="I40" s="259"/>
    </row>
    <row r="41" spans="1:9" ht="12.75">
      <c r="A41" s="86"/>
      <c r="B41" s="23"/>
      <c r="C41" s="266"/>
      <c r="D41" s="266"/>
      <c r="E41" s="266"/>
      <c r="F41" s="428"/>
      <c r="G41" s="428"/>
      <c r="H41" s="428"/>
      <c r="I41" s="428"/>
    </row>
    <row r="42" spans="1:9" ht="13.5" thickBot="1">
      <c r="A42" s="86"/>
      <c r="B42" s="23"/>
      <c r="C42" s="266"/>
      <c r="D42" s="266"/>
      <c r="E42" s="266"/>
      <c r="F42" s="428"/>
      <c r="G42" s="428"/>
      <c r="H42" s="428"/>
      <c r="I42" s="1" t="s">
        <v>65</v>
      </c>
    </row>
    <row r="43" spans="1:9" ht="12.75">
      <c r="A43" s="7" t="s">
        <v>35</v>
      </c>
      <c r="B43" s="7"/>
      <c r="C43" s="64" t="s">
        <v>305</v>
      </c>
      <c r="D43" s="64" t="s">
        <v>305</v>
      </c>
      <c r="E43" s="64" t="s">
        <v>45</v>
      </c>
      <c r="F43" s="64" t="s">
        <v>28</v>
      </c>
      <c r="G43" s="143"/>
      <c r="H43" s="80"/>
      <c r="I43" s="64"/>
    </row>
    <row r="44" spans="1:9" ht="12.75">
      <c r="A44" s="9" t="s">
        <v>0</v>
      </c>
      <c r="B44" s="45" t="s">
        <v>3</v>
      </c>
      <c r="C44" s="10" t="s">
        <v>306</v>
      </c>
      <c r="D44" s="65" t="s">
        <v>307</v>
      </c>
      <c r="E44" s="65" t="s">
        <v>1</v>
      </c>
      <c r="F44" s="65" t="s">
        <v>29</v>
      </c>
      <c r="G44" s="81" t="s">
        <v>30</v>
      </c>
      <c r="H44" s="81" t="s">
        <v>31</v>
      </c>
      <c r="I44" s="65" t="s">
        <v>60</v>
      </c>
    </row>
    <row r="45" spans="1:9" ht="13.5" thickBot="1">
      <c r="A45" s="9"/>
      <c r="B45" s="46"/>
      <c r="C45" s="66">
        <v>2017</v>
      </c>
      <c r="D45" s="66"/>
      <c r="E45" s="66" t="s">
        <v>2</v>
      </c>
      <c r="F45" s="66" t="s">
        <v>97</v>
      </c>
      <c r="G45" s="144" t="s">
        <v>62</v>
      </c>
      <c r="H45" s="144" t="s">
        <v>32</v>
      </c>
      <c r="I45" s="66" t="s">
        <v>61</v>
      </c>
    </row>
    <row r="46" spans="1:9" ht="13.5" thickBot="1">
      <c r="A46" s="12"/>
      <c r="B46" s="61"/>
      <c r="C46" s="15" t="s">
        <v>309</v>
      </c>
      <c r="D46" s="545" t="s">
        <v>308</v>
      </c>
      <c r="E46" s="13">
        <v>3</v>
      </c>
      <c r="F46" s="13">
        <v>4</v>
      </c>
      <c r="G46" s="14">
        <v>5</v>
      </c>
      <c r="H46" s="15">
        <v>6</v>
      </c>
      <c r="I46" s="15">
        <v>7</v>
      </c>
    </row>
    <row r="47" spans="1:9" ht="12.75">
      <c r="A47" s="367">
        <v>5</v>
      </c>
      <c r="B47" s="368" t="s">
        <v>460</v>
      </c>
      <c r="C47" s="372">
        <f>D47</f>
        <v>70</v>
      </c>
      <c r="D47" s="533">
        <f>E47+F47+G47+H47+I47</f>
        <v>70</v>
      </c>
      <c r="E47" s="233">
        <v>70</v>
      </c>
      <c r="F47" s="259"/>
      <c r="G47" s="259"/>
      <c r="H47" s="259"/>
      <c r="I47" s="256"/>
    </row>
    <row r="48" spans="1:9" ht="12.75">
      <c r="A48" s="367">
        <v>6</v>
      </c>
      <c r="B48" s="368" t="s">
        <v>461</v>
      </c>
      <c r="C48" s="372">
        <f aca="true" t="shared" si="4" ref="C48:C59">D48</f>
        <v>50</v>
      </c>
      <c r="D48" s="533">
        <f aca="true" t="shared" si="5" ref="D48:D59">E48+F48+G48+H48+I48</f>
        <v>50</v>
      </c>
      <c r="E48" s="233">
        <v>50</v>
      </c>
      <c r="F48" s="259"/>
      <c r="G48" s="259"/>
      <c r="H48" s="259"/>
      <c r="I48" s="259"/>
    </row>
    <row r="49" spans="1:9" ht="12.75">
      <c r="A49" s="367">
        <v>7</v>
      </c>
      <c r="B49" s="368" t="s">
        <v>462</v>
      </c>
      <c r="C49" s="372">
        <f t="shared" si="4"/>
        <v>179</v>
      </c>
      <c r="D49" s="533">
        <f t="shared" si="5"/>
        <v>179</v>
      </c>
      <c r="E49" s="233">
        <v>179</v>
      </c>
      <c r="F49" s="259"/>
      <c r="G49" s="259"/>
      <c r="H49" s="259"/>
      <c r="I49" s="259"/>
    </row>
    <row r="50" spans="1:9" ht="12.75">
      <c r="A50" s="367">
        <v>8</v>
      </c>
      <c r="B50" s="628" t="s">
        <v>463</v>
      </c>
      <c r="C50" s="372">
        <f t="shared" si="4"/>
        <v>0</v>
      </c>
      <c r="D50" s="533">
        <f t="shared" si="5"/>
        <v>0</v>
      </c>
      <c r="E50" s="233"/>
      <c r="F50" s="259"/>
      <c r="G50" s="259"/>
      <c r="H50" s="259"/>
      <c r="I50" s="259"/>
    </row>
    <row r="51" spans="1:9" ht="12.75">
      <c r="A51" s="631"/>
      <c r="B51" s="629" t="s">
        <v>464</v>
      </c>
      <c r="C51" s="372">
        <f t="shared" si="4"/>
        <v>10</v>
      </c>
      <c r="D51" s="533">
        <f t="shared" si="5"/>
        <v>10</v>
      </c>
      <c r="E51" s="233">
        <v>10</v>
      </c>
      <c r="F51" s="259"/>
      <c r="G51" s="259"/>
      <c r="H51" s="259"/>
      <c r="I51" s="259"/>
    </row>
    <row r="52" spans="1:9" ht="12.75">
      <c r="A52" s="361"/>
      <c r="B52" s="630" t="s">
        <v>465</v>
      </c>
      <c r="C52" s="372">
        <f t="shared" si="4"/>
        <v>0</v>
      </c>
      <c r="D52" s="533">
        <f t="shared" si="5"/>
        <v>0</v>
      </c>
      <c r="E52" s="233"/>
      <c r="F52" s="259"/>
      <c r="G52" s="259"/>
      <c r="H52" s="259"/>
      <c r="I52" s="259"/>
    </row>
    <row r="53" spans="1:9" ht="12.75">
      <c r="A53" s="367">
        <v>9</v>
      </c>
      <c r="B53" s="368" t="s">
        <v>466</v>
      </c>
      <c r="C53" s="372">
        <f t="shared" si="4"/>
        <v>166</v>
      </c>
      <c r="D53" s="533">
        <f t="shared" si="5"/>
        <v>166</v>
      </c>
      <c r="E53" s="233">
        <v>166</v>
      </c>
      <c r="F53" s="259"/>
      <c r="G53" s="259"/>
      <c r="H53" s="259"/>
      <c r="I53" s="259"/>
    </row>
    <row r="54" spans="1:9" ht="12.75">
      <c r="A54" s="361"/>
      <c r="B54" s="373" t="s">
        <v>467</v>
      </c>
      <c r="C54" s="372">
        <f t="shared" si="4"/>
        <v>0</v>
      </c>
      <c r="D54" s="533">
        <f t="shared" si="5"/>
        <v>0</v>
      </c>
      <c r="E54" s="233"/>
      <c r="F54" s="259"/>
      <c r="G54" s="259"/>
      <c r="H54" s="259"/>
      <c r="I54" s="259"/>
    </row>
    <row r="55" spans="1:9" ht="12.75">
      <c r="A55" s="367">
        <v>10</v>
      </c>
      <c r="B55" s="368" t="s">
        <v>468</v>
      </c>
      <c r="C55" s="372">
        <f t="shared" si="4"/>
        <v>0</v>
      </c>
      <c r="D55" s="533">
        <f t="shared" si="5"/>
        <v>0</v>
      </c>
      <c r="E55" s="233"/>
      <c r="F55" s="259"/>
      <c r="G55" s="259"/>
      <c r="H55" s="259"/>
      <c r="I55" s="259"/>
    </row>
    <row r="56" spans="1:9" ht="12.75">
      <c r="A56" s="631"/>
      <c r="B56" s="623" t="s">
        <v>469</v>
      </c>
      <c r="C56" s="372">
        <f t="shared" si="4"/>
        <v>50</v>
      </c>
      <c r="D56" s="533">
        <f t="shared" si="5"/>
        <v>50</v>
      </c>
      <c r="E56" s="233">
        <v>50</v>
      </c>
      <c r="F56" s="259"/>
      <c r="G56" s="259"/>
      <c r="H56" s="259"/>
      <c r="I56" s="259"/>
    </row>
    <row r="57" spans="1:9" ht="12.75">
      <c r="A57" s="361"/>
      <c r="B57" s="373" t="s">
        <v>470</v>
      </c>
      <c r="C57" s="372">
        <f t="shared" si="4"/>
        <v>0</v>
      </c>
      <c r="D57" s="533">
        <f t="shared" si="5"/>
        <v>0</v>
      </c>
      <c r="E57" s="233"/>
      <c r="F57" s="259"/>
      <c r="G57" s="259"/>
      <c r="H57" s="259"/>
      <c r="I57" s="259"/>
    </row>
    <row r="58" spans="1:9" ht="12.75">
      <c r="A58" s="367">
        <v>11</v>
      </c>
      <c r="B58" s="368" t="s">
        <v>471</v>
      </c>
      <c r="C58" s="372">
        <f t="shared" si="4"/>
        <v>0</v>
      </c>
      <c r="D58" s="533">
        <f t="shared" si="5"/>
        <v>0</v>
      </c>
      <c r="E58" s="233"/>
      <c r="F58" s="259"/>
      <c r="G58" s="259"/>
      <c r="H58" s="259"/>
      <c r="I58" s="259"/>
    </row>
    <row r="59" spans="1:9" ht="12.75">
      <c r="A59" s="631"/>
      <c r="B59" s="623" t="s">
        <v>472</v>
      </c>
      <c r="C59" s="372">
        <f t="shared" si="4"/>
        <v>10</v>
      </c>
      <c r="D59" s="533">
        <f t="shared" si="5"/>
        <v>10</v>
      </c>
      <c r="E59" s="233">
        <v>10</v>
      </c>
      <c r="F59" s="259"/>
      <c r="G59" s="259"/>
      <c r="H59" s="259"/>
      <c r="I59" s="259"/>
    </row>
    <row r="60" spans="1:9" ht="13.5" thickBot="1">
      <c r="A60" s="631"/>
      <c r="B60" s="623" t="s">
        <v>473</v>
      </c>
      <c r="C60" s="169"/>
      <c r="D60" s="169"/>
      <c r="E60" s="169"/>
      <c r="F60" s="267"/>
      <c r="G60" s="267"/>
      <c r="H60" s="267"/>
      <c r="I60" s="267"/>
    </row>
    <row r="61" spans="1:9" ht="13.5" thickBot="1">
      <c r="A61" s="54"/>
      <c r="B61" s="92" t="s">
        <v>44</v>
      </c>
      <c r="C61" s="290">
        <f>D61</f>
        <v>520</v>
      </c>
      <c r="D61" s="532">
        <f>E61+F61+G61+H61+I61</f>
        <v>520</v>
      </c>
      <c r="E61" s="237">
        <f>E62+E63+E64+E65+E67</f>
        <v>520</v>
      </c>
      <c r="F61" s="192">
        <f>F62+F63+F64+F65+F67</f>
        <v>0</v>
      </c>
      <c r="G61" s="192">
        <f>G62+G63+G64+G65+G67</f>
        <v>0</v>
      </c>
      <c r="H61" s="192">
        <f>H62+H63+H64+H65+H67</f>
        <v>0</v>
      </c>
      <c r="I61" s="192">
        <f>I62+I63+I64+I65+I67</f>
        <v>0</v>
      </c>
    </row>
    <row r="62" spans="1:9" ht="12.75">
      <c r="A62" s="118">
        <v>1</v>
      </c>
      <c r="B62" s="43" t="s">
        <v>474</v>
      </c>
      <c r="C62" s="297">
        <f>D62</f>
        <v>20</v>
      </c>
      <c r="D62" s="535">
        <f>E62+F62+G62+H62+I62</f>
        <v>20</v>
      </c>
      <c r="E62" s="210">
        <v>20</v>
      </c>
      <c r="F62" s="200"/>
      <c r="G62" s="200"/>
      <c r="H62" s="200"/>
      <c r="I62" s="174"/>
    </row>
    <row r="63" spans="1:9" ht="12.75">
      <c r="A63" s="324">
        <v>2</v>
      </c>
      <c r="B63" s="331" t="s">
        <v>537</v>
      </c>
      <c r="C63" s="297">
        <f>D63</f>
        <v>200</v>
      </c>
      <c r="D63" s="535">
        <f>E63+F63+G63+H63+I63</f>
        <v>200</v>
      </c>
      <c r="E63" s="233">
        <v>200</v>
      </c>
      <c r="F63" s="204"/>
      <c r="G63" s="204"/>
      <c r="H63" s="204"/>
      <c r="I63" s="204"/>
    </row>
    <row r="64" spans="1:9" ht="12.75">
      <c r="A64" s="327">
        <v>3</v>
      </c>
      <c r="B64" s="430" t="s">
        <v>534</v>
      </c>
      <c r="C64" s="297">
        <f>D64</f>
        <v>140</v>
      </c>
      <c r="D64" s="535">
        <f>E64+F64+G64+H64+I64</f>
        <v>140</v>
      </c>
      <c r="E64" s="233">
        <v>140</v>
      </c>
      <c r="F64" s="204"/>
      <c r="G64" s="204"/>
      <c r="H64" s="204"/>
      <c r="I64" s="204"/>
    </row>
    <row r="65" spans="1:9" ht="12.75">
      <c r="A65" s="327">
        <v>4</v>
      </c>
      <c r="B65" s="430" t="s">
        <v>475</v>
      </c>
      <c r="C65" s="297">
        <f>D65</f>
        <v>30</v>
      </c>
      <c r="D65" s="535">
        <f>E65+F65+G65+H65+I65</f>
        <v>30</v>
      </c>
      <c r="E65" s="233">
        <v>30</v>
      </c>
      <c r="F65" s="204"/>
      <c r="G65" s="204"/>
      <c r="H65" s="204"/>
      <c r="I65" s="204"/>
    </row>
    <row r="66" spans="1:9" ht="12.75">
      <c r="A66" s="324">
        <v>5</v>
      </c>
      <c r="B66" s="332" t="s">
        <v>476</v>
      </c>
      <c r="C66" s="297"/>
      <c r="D66" s="535"/>
      <c r="E66" s="233"/>
      <c r="F66" s="204"/>
      <c r="G66" s="204"/>
      <c r="H66" s="204"/>
      <c r="I66" s="204"/>
    </row>
    <row r="67" spans="1:9" ht="12.75">
      <c r="A67" s="135"/>
      <c r="B67" s="332" t="s">
        <v>477</v>
      </c>
      <c r="C67" s="297">
        <f>D67</f>
        <v>130</v>
      </c>
      <c r="D67" s="535">
        <f>E67+F67+G67+H67+I67</f>
        <v>130</v>
      </c>
      <c r="E67" s="233">
        <v>130</v>
      </c>
      <c r="F67" s="204"/>
      <c r="G67" s="204"/>
      <c r="H67" s="204"/>
      <c r="I67" s="204"/>
    </row>
    <row r="68" spans="1:9" ht="13.5" thickBot="1">
      <c r="A68" s="136"/>
      <c r="B68" s="332" t="s">
        <v>478</v>
      </c>
      <c r="C68" s="169"/>
      <c r="D68" s="169"/>
      <c r="E68" s="169"/>
      <c r="F68" s="235"/>
      <c r="G68" s="235"/>
      <c r="H68" s="235"/>
      <c r="I68" s="235"/>
    </row>
    <row r="69" spans="1:9" ht="13.5" thickBot="1">
      <c r="A69" s="17"/>
      <c r="B69" s="95" t="s">
        <v>492</v>
      </c>
      <c r="C69" s="641">
        <f>D69</f>
        <v>700</v>
      </c>
      <c r="D69" s="198">
        <f>E69+F69+G69+H69+I69</f>
        <v>700</v>
      </c>
      <c r="E69" s="198">
        <f aca="true" t="shared" si="6" ref="E69:I71">E70</f>
        <v>700</v>
      </c>
      <c r="F69" s="184">
        <f t="shared" si="6"/>
        <v>0</v>
      </c>
      <c r="G69" s="184">
        <f t="shared" si="6"/>
        <v>0</v>
      </c>
      <c r="H69" s="184">
        <f t="shared" si="6"/>
        <v>0</v>
      </c>
      <c r="I69" s="185">
        <f t="shared" si="6"/>
        <v>0</v>
      </c>
    </row>
    <row r="70" spans="1:9" ht="13.5" thickBot="1">
      <c r="A70" s="17"/>
      <c r="B70" s="640" t="s">
        <v>493</v>
      </c>
      <c r="C70" s="210">
        <f>D70</f>
        <v>700</v>
      </c>
      <c r="D70" s="210">
        <f>E70+F70+G70+H70+I70</f>
        <v>700</v>
      </c>
      <c r="E70" s="210">
        <f t="shared" si="6"/>
        <v>700</v>
      </c>
      <c r="F70" s="189">
        <f t="shared" si="6"/>
        <v>0</v>
      </c>
      <c r="G70" s="189">
        <f t="shared" si="6"/>
        <v>0</v>
      </c>
      <c r="H70" s="189">
        <f t="shared" si="6"/>
        <v>0</v>
      </c>
      <c r="I70" s="189">
        <f t="shared" si="6"/>
        <v>0</v>
      </c>
    </row>
    <row r="71" spans="1:9" ht="13.5" thickBot="1">
      <c r="A71" s="55" t="s">
        <v>10</v>
      </c>
      <c r="B71" s="69" t="s">
        <v>27</v>
      </c>
      <c r="C71" s="233">
        <f>D71</f>
        <v>700</v>
      </c>
      <c r="D71" s="233">
        <f>E71+F71+G71+H71+I71</f>
        <v>700</v>
      </c>
      <c r="E71" s="233">
        <f t="shared" si="6"/>
        <v>700</v>
      </c>
      <c r="F71" s="180">
        <f t="shared" si="6"/>
        <v>0</v>
      </c>
      <c r="G71" s="180">
        <f t="shared" si="6"/>
        <v>0</v>
      </c>
      <c r="H71" s="180">
        <f t="shared" si="6"/>
        <v>0</v>
      </c>
      <c r="I71" s="180">
        <f t="shared" si="6"/>
        <v>0</v>
      </c>
    </row>
    <row r="72" spans="1:9" ht="13.5" thickBot="1">
      <c r="A72" s="327">
        <v>1</v>
      </c>
      <c r="B72" s="25" t="s">
        <v>494</v>
      </c>
      <c r="C72" s="169">
        <f>D72</f>
        <v>700</v>
      </c>
      <c r="D72" s="169">
        <f>E72+F72+G72+H72+I72</f>
        <v>700</v>
      </c>
      <c r="E72" s="169">
        <v>700</v>
      </c>
      <c r="F72" s="235"/>
      <c r="G72" s="235"/>
      <c r="H72" s="235"/>
      <c r="I72" s="235"/>
    </row>
    <row r="73" spans="1:9" ht="13.5" thickBot="1">
      <c r="A73" s="83"/>
      <c r="B73" s="95" t="s">
        <v>16</v>
      </c>
      <c r="C73" s="298">
        <f>D73</f>
        <v>44</v>
      </c>
      <c r="D73" s="529">
        <f>E73+F73+G73+H73+I73</f>
        <v>44</v>
      </c>
      <c r="E73" s="213">
        <f>E74</f>
        <v>44</v>
      </c>
      <c r="F73" s="213"/>
      <c r="G73" s="213"/>
      <c r="H73" s="213"/>
      <c r="I73" s="375"/>
    </row>
    <row r="74" spans="1:9" s="4" customFormat="1" ht="13.5" thickBot="1">
      <c r="A74" s="122" t="s">
        <v>12</v>
      </c>
      <c r="B74" s="18" t="s">
        <v>77</v>
      </c>
      <c r="C74" s="308">
        <f>C75</f>
        <v>44</v>
      </c>
      <c r="D74" s="536">
        <f>D75</f>
        <v>44</v>
      </c>
      <c r="E74" s="263">
        <f>E75</f>
        <v>44</v>
      </c>
      <c r="F74" s="182">
        <f>F75</f>
        <v>0</v>
      </c>
      <c r="G74" s="182">
        <f>G75</f>
        <v>0</v>
      </c>
      <c r="H74" s="182">
        <f>H75</f>
        <v>0</v>
      </c>
      <c r="I74" s="211">
        <f>I75</f>
        <v>0</v>
      </c>
    </row>
    <row r="75" spans="1:9" s="4" customFormat="1" ht="13.5" thickBot="1">
      <c r="A75" s="82"/>
      <c r="B75" s="94" t="s">
        <v>43</v>
      </c>
      <c r="C75" s="300">
        <f aca="true" t="shared" si="7" ref="C75:C81">D75</f>
        <v>44</v>
      </c>
      <c r="D75" s="531">
        <f aca="true" t="shared" si="8" ref="D75:D80">E75+F75+G75+H75+I75</f>
        <v>44</v>
      </c>
      <c r="E75" s="199">
        <f>E76+E77+E78</f>
        <v>44</v>
      </c>
      <c r="F75" s="187">
        <f>F76+F77+F78</f>
        <v>0</v>
      </c>
      <c r="G75" s="187">
        <f>G76+G77+G78</f>
        <v>0</v>
      </c>
      <c r="H75" s="187">
        <f>H76+H77+H78</f>
        <v>0</v>
      </c>
      <c r="I75" s="187">
        <f>I76+I77+I78</f>
        <v>0</v>
      </c>
    </row>
    <row r="76" spans="1:9" s="4" customFormat="1" ht="12.75">
      <c r="A76" s="123">
        <v>1</v>
      </c>
      <c r="B76" s="43" t="s">
        <v>495</v>
      </c>
      <c r="C76" s="301">
        <f t="shared" si="7"/>
        <v>24</v>
      </c>
      <c r="D76" s="537">
        <f t="shared" si="8"/>
        <v>24</v>
      </c>
      <c r="E76" s="210">
        <v>24</v>
      </c>
      <c r="F76" s="189">
        <v>0</v>
      </c>
      <c r="G76" s="189">
        <v>0</v>
      </c>
      <c r="H76" s="189">
        <v>0</v>
      </c>
      <c r="I76" s="212">
        <v>0</v>
      </c>
    </row>
    <row r="77" spans="1:9" s="4" customFormat="1" ht="12.75">
      <c r="A77" s="134">
        <v>2</v>
      </c>
      <c r="B77" s="52" t="s">
        <v>496</v>
      </c>
      <c r="C77" s="301">
        <f t="shared" si="7"/>
        <v>12</v>
      </c>
      <c r="D77" s="537">
        <f t="shared" si="8"/>
        <v>12</v>
      </c>
      <c r="E77" s="231">
        <v>12</v>
      </c>
      <c r="F77" s="190"/>
      <c r="G77" s="190"/>
      <c r="H77" s="190"/>
      <c r="I77" s="374"/>
    </row>
    <row r="78" spans="1:9" s="4" customFormat="1" ht="13.5" thickBot="1">
      <c r="A78" s="148">
        <v>3</v>
      </c>
      <c r="B78" s="655" t="s">
        <v>535</v>
      </c>
      <c r="C78" s="307">
        <f t="shared" si="7"/>
        <v>8</v>
      </c>
      <c r="D78" s="209">
        <f t="shared" si="8"/>
        <v>8</v>
      </c>
      <c r="E78" s="202">
        <v>8</v>
      </c>
      <c r="F78" s="201"/>
      <c r="G78" s="201"/>
      <c r="H78" s="201"/>
      <c r="I78" s="656"/>
    </row>
    <row r="79" spans="1:9" ht="13.5" thickBot="1">
      <c r="A79" s="411"/>
      <c r="B79" s="95" t="s">
        <v>17</v>
      </c>
      <c r="C79" s="298">
        <f t="shared" si="7"/>
        <v>237</v>
      </c>
      <c r="D79" s="529">
        <f t="shared" si="8"/>
        <v>237</v>
      </c>
      <c r="E79" s="198">
        <f>E80</f>
        <v>237</v>
      </c>
      <c r="F79" s="184">
        <f>F80</f>
        <v>0</v>
      </c>
      <c r="G79" s="184">
        <f>G80</f>
        <v>0</v>
      </c>
      <c r="H79" s="184">
        <f>H80</f>
        <v>0</v>
      </c>
      <c r="I79" s="185">
        <f>I80</f>
        <v>0</v>
      </c>
    </row>
    <row r="80" spans="1:9" ht="13.5" thickBot="1">
      <c r="A80" s="12" t="s">
        <v>12</v>
      </c>
      <c r="B80" s="22" t="s">
        <v>77</v>
      </c>
      <c r="C80" s="300">
        <f>D80</f>
        <v>237</v>
      </c>
      <c r="D80" s="531">
        <f t="shared" si="8"/>
        <v>237</v>
      </c>
      <c r="E80" s="199">
        <f>E81+E89</f>
        <v>237</v>
      </c>
      <c r="F80" s="187">
        <f>F81+F89</f>
        <v>0</v>
      </c>
      <c r="G80" s="187">
        <f>G81+G89</f>
        <v>0</v>
      </c>
      <c r="H80" s="187">
        <f>H81+H89</f>
        <v>0</v>
      </c>
      <c r="I80" s="187">
        <f>I81+I89</f>
        <v>0</v>
      </c>
    </row>
    <row r="81" spans="1:9" ht="13.5" thickBot="1">
      <c r="A81" s="55"/>
      <c r="B81" s="104" t="s">
        <v>50</v>
      </c>
      <c r="C81" s="300">
        <f t="shared" si="7"/>
        <v>10</v>
      </c>
      <c r="D81" s="531">
        <f aca="true" t="shared" si="9" ref="D81:I81">D83</f>
        <v>10</v>
      </c>
      <c r="E81" s="199">
        <f t="shared" si="9"/>
        <v>10</v>
      </c>
      <c r="F81" s="187">
        <f t="shared" si="9"/>
        <v>0</v>
      </c>
      <c r="G81" s="187">
        <f t="shared" si="9"/>
        <v>0</v>
      </c>
      <c r="H81" s="187">
        <f t="shared" si="9"/>
        <v>0</v>
      </c>
      <c r="I81" s="187">
        <f t="shared" si="9"/>
        <v>0</v>
      </c>
    </row>
    <row r="82" spans="1:9" ht="13.5" thickBot="1">
      <c r="A82" s="376">
        <v>1</v>
      </c>
      <c r="B82" s="334" t="s">
        <v>137</v>
      </c>
      <c r="C82" s="363"/>
      <c r="D82" s="531"/>
      <c r="E82" s="199"/>
      <c r="F82" s="187"/>
      <c r="G82" s="187"/>
      <c r="H82" s="187"/>
      <c r="I82" s="188"/>
    </row>
    <row r="83" spans="1:9" ht="13.5" thickBot="1">
      <c r="A83" s="377"/>
      <c r="B83" s="378" t="s">
        <v>138</v>
      </c>
      <c r="C83" s="363">
        <f>D83</f>
        <v>10</v>
      </c>
      <c r="D83" s="531">
        <f>E83+F83+G83+H83+I83</f>
        <v>10</v>
      </c>
      <c r="E83" s="199">
        <v>10</v>
      </c>
      <c r="F83" s="187"/>
      <c r="G83" s="187"/>
      <c r="H83" s="187"/>
      <c r="I83" s="188"/>
    </row>
    <row r="84" spans="1:9" ht="18.75" thickBot="1">
      <c r="A84" s="429"/>
      <c r="B84" s="429"/>
      <c r="C84" s="427"/>
      <c r="D84" s="427"/>
      <c r="E84" s="427"/>
      <c r="F84" s="427"/>
      <c r="G84" s="427"/>
      <c r="H84" s="427"/>
      <c r="I84" s="1" t="s">
        <v>65</v>
      </c>
    </row>
    <row r="85" spans="1:9" s="96" customFormat="1" ht="12.75">
      <c r="A85" s="7" t="s">
        <v>35</v>
      </c>
      <c r="B85" s="7"/>
      <c r="C85" s="64" t="s">
        <v>305</v>
      </c>
      <c r="D85" s="64" t="s">
        <v>305</v>
      </c>
      <c r="E85" s="64" t="s">
        <v>45</v>
      </c>
      <c r="F85" s="64" t="s">
        <v>28</v>
      </c>
      <c r="G85" s="143"/>
      <c r="H85" s="80"/>
      <c r="I85" s="64"/>
    </row>
    <row r="86" spans="1:9" s="96" customFormat="1" ht="12.75">
      <c r="A86" s="9" t="s">
        <v>0</v>
      </c>
      <c r="B86" s="45" t="s">
        <v>3</v>
      </c>
      <c r="C86" s="10" t="s">
        <v>306</v>
      </c>
      <c r="D86" s="65" t="s">
        <v>307</v>
      </c>
      <c r="E86" s="65" t="s">
        <v>1</v>
      </c>
      <c r="F86" s="65" t="s">
        <v>29</v>
      </c>
      <c r="G86" s="81" t="s">
        <v>30</v>
      </c>
      <c r="H86" s="81" t="s">
        <v>31</v>
      </c>
      <c r="I86" s="65" t="s">
        <v>60</v>
      </c>
    </row>
    <row r="87" spans="1:9" s="96" customFormat="1" ht="13.5" thickBot="1">
      <c r="A87" s="9"/>
      <c r="B87" s="46"/>
      <c r="C87" s="66">
        <v>2017</v>
      </c>
      <c r="D87" s="66"/>
      <c r="E87" s="66" t="s">
        <v>2</v>
      </c>
      <c r="F87" s="66" t="s">
        <v>97</v>
      </c>
      <c r="G87" s="144" t="s">
        <v>62</v>
      </c>
      <c r="H87" s="144" t="s">
        <v>32</v>
      </c>
      <c r="I87" s="66" t="s">
        <v>61</v>
      </c>
    </row>
    <row r="88" spans="1:9" s="96" customFormat="1" ht="13.5" thickBot="1">
      <c r="A88" s="12"/>
      <c r="B88" s="61"/>
      <c r="C88" s="15" t="s">
        <v>309</v>
      </c>
      <c r="D88" s="545" t="s">
        <v>308</v>
      </c>
      <c r="E88" s="13">
        <v>3</v>
      </c>
      <c r="F88" s="13">
        <v>4</v>
      </c>
      <c r="G88" s="14">
        <v>5</v>
      </c>
      <c r="H88" s="15">
        <v>6</v>
      </c>
      <c r="I88" s="15">
        <v>7</v>
      </c>
    </row>
    <row r="89" spans="1:10" s="96" customFormat="1" ht="13.5" thickBot="1">
      <c r="A89" s="67"/>
      <c r="B89" s="94" t="s">
        <v>43</v>
      </c>
      <c r="C89" s="300">
        <f aca="true" t="shared" si="10" ref="C89:C94">D89</f>
        <v>227</v>
      </c>
      <c r="D89" s="531">
        <f aca="true" t="shared" si="11" ref="D89:D94">E89+F89+G89+H89+I89</f>
        <v>227</v>
      </c>
      <c r="E89" s="199">
        <f>E90+E91+E92+E93+E94+E95+E96+E97+E98+E99+E100+E101+E102</f>
        <v>227</v>
      </c>
      <c r="F89" s="187">
        <f>F90+F91+F92+F93+F94+F95+F96+F97+F98+F99+F100+F101+F102</f>
        <v>0</v>
      </c>
      <c r="G89" s="187">
        <f>G90+G91+G92+G93+G94+G95+G96+G97+G98+G99+G100+G101+G102</f>
        <v>0</v>
      </c>
      <c r="H89" s="187">
        <f>H90+H91+H92+H93+H94+H95+H96+H97+H98+H99+H100+H101+H102</f>
        <v>0</v>
      </c>
      <c r="I89" s="187">
        <f>I90+I91+I92+I93+I94+I95+I96+I97+I98+I99+I100+I101+I102</f>
        <v>0</v>
      </c>
      <c r="J89" s="199"/>
    </row>
    <row r="90" spans="1:9" s="96" customFormat="1" ht="12.75">
      <c r="A90" s="379">
        <v>1</v>
      </c>
      <c r="B90" s="160" t="s">
        <v>479</v>
      </c>
      <c r="C90" s="301">
        <f t="shared" si="10"/>
        <v>25</v>
      </c>
      <c r="D90" s="537">
        <f t="shared" si="11"/>
        <v>25</v>
      </c>
      <c r="E90" s="210">
        <v>25</v>
      </c>
      <c r="F90" s="210"/>
      <c r="G90" s="210"/>
      <c r="H90" s="210"/>
      <c r="I90" s="214"/>
    </row>
    <row r="91" spans="1:9" s="96" customFormat="1" ht="12.75">
      <c r="A91" s="389">
        <v>2</v>
      </c>
      <c r="B91" s="153" t="s">
        <v>480</v>
      </c>
      <c r="C91" s="301">
        <f t="shared" si="10"/>
        <v>36</v>
      </c>
      <c r="D91" s="537">
        <f t="shared" si="11"/>
        <v>36</v>
      </c>
      <c r="E91" s="205">
        <v>36</v>
      </c>
      <c r="F91" s="205"/>
      <c r="G91" s="205"/>
      <c r="H91" s="205"/>
      <c r="I91" s="216"/>
    </row>
    <row r="92" spans="1:9" s="96" customFormat="1" ht="12.75">
      <c r="A92" s="389">
        <v>3</v>
      </c>
      <c r="B92" s="153" t="s">
        <v>481</v>
      </c>
      <c r="C92" s="301">
        <f t="shared" si="10"/>
        <v>20</v>
      </c>
      <c r="D92" s="537">
        <f t="shared" si="11"/>
        <v>20</v>
      </c>
      <c r="E92" s="205">
        <v>20</v>
      </c>
      <c r="F92" s="205"/>
      <c r="G92" s="205"/>
      <c r="H92" s="205"/>
      <c r="I92" s="216"/>
    </row>
    <row r="93" spans="1:9" s="96" customFormat="1" ht="12.75">
      <c r="A93" s="389">
        <v>4</v>
      </c>
      <c r="B93" s="153" t="s">
        <v>482</v>
      </c>
      <c r="C93" s="301">
        <f t="shared" si="10"/>
        <v>36</v>
      </c>
      <c r="D93" s="537">
        <f t="shared" si="11"/>
        <v>36</v>
      </c>
      <c r="E93" s="205">
        <v>36</v>
      </c>
      <c r="F93" s="205"/>
      <c r="G93" s="205"/>
      <c r="H93" s="205"/>
      <c r="I93" s="216"/>
    </row>
    <row r="94" spans="1:9" s="96" customFormat="1" ht="12.75">
      <c r="A94" s="380">
        <v>5</v>
      </c>
      <c r="B94" s="326" t="s">
        <v>483</v>
      </c>
      <c r="C94" s="301">
        <f t="shared" si="10"/>
        <v>25</v>
      </c>
      <c r="D94" s="537">
        <f t="shared" si="11"/>
        <v>25</v>
      </c>
      <c r="E94" s="205">
        <v>25</v>
      </c>
      <c r="F94" s="205"/>
      <c r="G94" s="205"/>
      <c r="H94" s="205"/>
      <c r="I94" s="205"/>
    </row>
    <row r="95" spans="1:9" s="96" customFormat="1" ht="12.75">
      <c r="A95" s="125">
        <v>6</v>
      </c>
      <c r="B95" s="163" t="s">
        <v>484</v>
      </c>
      <c r="C95" s="305">
        <f>D95</f>
        <v>20</v>
      </c>
      <c r="D95" s="539">
        <f>E95+F95+G95+H95+I95</f>
        <v>20</v>
      </c>
      <c r="E95" s="202">
        <v>20</v>
      </c>
      <c r="F95" s="202"/>
      <c r="G95" s="202"/>
      <c r="H95" s="202"/>
      <c r="I95" s="218"/>
    </row>
    <row r="96" spans="1:9" s="56" customFormat="1" ht="12.75">
      <c r="A96" s="380">
        <v>7</v>
      </c>
      <c r="B96" s="326" t="s">
        <v>485</v>
      </c>
      <c r="C96" s="305">
        <f aca="true" t="shared" si="12" ref="C96:C102">D96</f>
        <v>12</v>
      </c>
      <c r="D96" s="539">
        <f aca="true" t="shared" si="13" ref="D96:D102">E96+F96+G96+H96+I96</f>
        <v>12</v>
      </c>
      <c r="E96" s="205">
        <v>12</v>
      </c>
      <c r="F96" s="205"/>
      <c r="G96" s="205"/>
      <c r="H96" s="205"/>
      <c r="I96" s="205"/>
    </row>
    <row r="97" spans="1:9" s="56" customFormat="1" ht="12.75">
      <c r="A97" s="380">
        <v>8</v>
      </c>
      <c r="B97" s="326" t="s">
        <v>486</v>
      </c>
      <c r="C97" s="305">
        <f t="shared" si="12"/>
        <v>25</v>
      </c>
      <c r="D97" s="539">
        <f t="shared" si="13"/>
        <v>25</v>
      </c>
      <c r="E97" s="205">
        <v>25</v>
      </c>
      <c r="F97" s="205"/>
      <c r="G97" s="205"/>
      <c r="H97" s="205"/>
      <c r="I97" s="205"/>
    </row>
    <row r="98" spans="1:9" s="56" customFormat="1" ht="12.75">
      <c r="A98" s="380">
        <v>9</v>
      </c>
      <c r="B98" s="326" t="s">
        <v>487</v>
      </c>
      <c r="C98" s="305">
        <f t="shared" si="12"/>
        <v>3</v>
      </c>
      <c r="D98" s="539">
        <f t="shared" si="13"/>
        <v>3</v>
      </c>
      <c r="E98" s="205">
        <v>3</v>
      </c>
      <c r="F98" s="205"/>
      <c r="G98" s="205"/>
      <c r="H98" s="205"/>
      <c r="I98" s="205"/>
    </row>
    <row r="99" spans="1:9" s="56" customFormat="1" ht="12.75">
      <c r="A99" s="380">
        <v>10</v>
      </c>
      <c r="B99" s="326" t="s">
        <v>488</v>
      </c>
      <c r="C99" s="305">
        <f t="shared" si="12"/>
        <v>3</v>
      </c>
      <c r="D99" s="539">
        <f t="shared" si="13"/>
        <v>3</v>
      </c>
      <c r="E99" s="205">
        <v>3</v>
      </c>
      <c r="F99" s="205"/>
      <c r="G99" s="205"/>
      <c r="H99" s="205"/>
      <c r="I99" s="205"/>
    </row>
    <row r="100" spans="1:9" s="56" customFormat="1" ht="12.75">
      <c r="A100" s="380">
        <v>11</v>
      </c>
      <c r="B100" s="326" t="s">
        <v>489</v>
      </c>
      <c r="C100" s="305">
        <f t="shared" si="12"/>
        <v>9</v>
      </c>
      <c r="D100" s="539">
        <f t="shared" si="13"/>
        <v>9</v>
      </c>
      <c r="E100" s="205">
        <v>9</v>
      </c>
      <c r="F100" s="205"/>
      <c r="G100" s="205"/>
      <c r="H100" s="205"/>
      <c r="I100" s="205"/>
    </row>
    <row r="101" spans="1:9" s="56" customFormat="1" ht="12.75">
      <c r="A101" s="380">
        <v>12</v>
      </c>
      <c r="B101" s="326" t="s">
        <v>490</v>
      </c>
      <c r="C101" s="305">
        <f t="shared" si="12"/>
        <v>8</v>
      </c>
      <c r="D101" s="539">
        <f t="shared" si="13"/>
        <v>8</v>
      </c>
      <c r="E101" s="205">
        <v>8</v>
      </c>
      <c r="F101" s="205"/>
      <c r="G101" s="205"/>
      <c r="H101" s="205"/>
      <c r="I101" s="205"/>
    </row>
    <row r="102" spans="1:9" s="56" customFormat="1" ht="13.5" thickBot="1">
      <c r="A102" s="381">
        <v>13</v>
      </c>
      <c r="B102" s="322" t="s">
        <v>491</v>
      </c>
      <c r="C102" s="305">
        <f t="shared" si="12"/>
        <v>5</v>
      </c>
      <c r="D102" s="539">
        <f t="shared" si="13"/>
        <v>5</v>
      </c>
      <c r="E102" s="202">
        <v>5</v>
      </c>
      <c r="F102" s="202"/>
      <c r="G102" s="202"/>
      <c r="H102" s="202"/>
      <c r="I102" s="202"/>
    </row>
    <row r="103" spans="1:10" ht="13.5" thickBot="1">
      <c r="A103" s="28"/>
      <c r="B103" s="115" t="s">
        <v>94</v>
      </c>
      <c r="C103" s="298">
        <f>D103</f>
        <v>2100</v>
      </c>
      <c r="D103" s="529">
        <f>E103+F103+G103+H103+I103</f>
        <v>2100</v>
      </c>
      <c r="E103" s="198">
        <f>E104+E111</f>
        <v>2100</v>
      </c>
      <c r="F103" s="184">
        <f>F104</f>
        <v>0</v>
      </c>
      <c r="G103" s="184">
        <f>G104</f>
        <v>0</v>
      </c>
      <c r="H103" s="184">
        <f>H104</f>
        <v>0</v>
      </c>
      <c r="I103" s="185">
        <f>I104</f>
        <v>0</v>
      </c>
      <c r="J103" s="431"/>
    </row>
    <row r="104" spans="1:9" ht="13.5" thickBot="1">
      <c r="A104" s="48" t="s">
        <v>8</v>
      </c>
      <c r="B104" s="48" t="s">
        <v>9</v>
      </c>
      <c r="C104" s="290">
        <f>D104</f>
        <v>1981</v>
      </c>
      <c r="D104" s="532">
        <f>E104+F104+G104+H104+I104</f>
        <v>1981</v>
      </c>
      <c r="E104" s="258">
        <f>E106+E107+E108+E110</f>
        <v>1981</v>
      </c>
      <c r="F104" s="171">
        <f>F106+F110</f>
        <v>0</v>
      </c>
      <c r="G104" s="171">
        <f>G106+G110</f>
        <v>0</v>
      </c>
      <c r="H104" s="171">
        <f>H106+H110</f>
        <v>0</v>
      </c>
      <c r="I104" s="219">
        <f>I106+I110</f>
        <v>0</v>
      </c>
    </row>
    <row r="105" spans="1:9" ht="12.75">
      <c r="A105" s="337">
        <v>1</v>
      </c>
      <c r="B105" s="26" t="s">
        <v>36</v>
      </c>
      <c r="C105" s="301"/>
      <c r="D105" s="537"/>
      <c r="E105" s="200"/>
      <c r="F105" s="200"/>
      <c r="G105" s="200"/>
      <c r="H105" s="200"/>
      <c r="I105" s="174"/>
    </row>
    <row r="106" spans="1:9" ht="12.75">
      <c r="A106" s="151"/>
      <c r="B106" s="24" t="s">
        <v>439</v>
      </c>
      <c r="C106" s="309">
        <f>D106</f>
        <v>81</v>
      </c>
      <c r="D106" s="540">
        <f>E106+F106+G106+H106+I106</f>
        <v>81</v>
      </c>
      <c r="E106" s="273">
        <v>81</v>
      </c>
      <c r="F106" s="204"/>
      <c r="G106" s="204"/>
      <c r="H106" s="204"/>
      <c r="I106" s="232"/>
    </row>
    <row r="107" spans="1:9" ht="12.75">
      <c r="A107" s="32">
        <v>2</v>
      </c>
      <c r="B107" s="26" t="s">
        <v>440</v>
      </c>
      <c r="C107" s="309">
        <f aca="true" t="shared" si="14" ref="C107:C114">D107</f>
        <v>368</v>
      </c>
      <c r="D107" s="540">
        <f>E107+F107+G107+H107+I107</f>
        <v>368</v>
      </c>
      <c r="E107" s="204">
        <v>368</v>
      </c>
      <c r="F107" s="204"/>
      <c r="G107" s="204"/>
      <c r="H107" s="204"/>
      <c r="I107" s="232"/>
    </row>
    <row r="108" spans="1:9" ht="12.75">
      <c r="A108" s="148">
        <v>3</v>
      </c>
      <c r="B108" s="138" t="s">
        <v>441</v>
      </c>
      <c r="C108" s="309">
        <f t="shared" si="14"/>
        <v>1332</v>
      </c>
      <c r="D108" s="540">
        <f>E108+F108+G108+H108+I108</f>
        <v>1332</v>
      </c>
      <c r="E108" s="282">
        <v>1332</v>
      </c>
      <c r="F108" s="268"/>
      <c r="G108" s="268"/>
      <c r="H108" s="268"/>
      <c r="I108" s="269"/>
    </row>
    <row r="109" spans="1:9" ht="12.75">
      <c r="A109" s="134">
        <v>4</v>
      </c>
      <c r="B109" s="33" t="s">
        <v>51</v>
      </c>
      <c r="C109" s="309"/>
      <c r="D109" s="540"/>
      <c r="E109" s="204"/>
      <c r="F109" s="204"/>
      <c r="G109" s="204"/>
      <c r="H109" s="204"/>
      <c r="I109" s="204"/>
    </row>
    <row r="110" spans="1:9" ht="13.5" thickBot="1">
      <c r="A110" s="135"/>
      <c r="B110" s="23" t="s">
        <v>442</v>
      </c>
      <c r="C110" s="310">
        <f t="shared" si="14"/>
        <v>200</v>
      </c>
      <c r="D110" s="543">
        <f>E110+F110+G110+H110+I110</f>
        <v>200</v>
      </c>
      <c r="E110" s="234">
        <v>200</v>
      </c>
      <c r="F110" s="235"/>
      <c r="G110" s="235"/>
      <c r="H110" s="235"/>
      <c r="I110" s="235"/>
    </row>
    <row r="111" spans="1:9" ht="13.5" thickBot="1">
      <c r="A111" s="70" t="s">
        <v>12</v>
      </c>
      <c r="B111" s="48" t="s">
        <v>46</v>
      </c>
      <c r="C111" s="624">
        <f t="shared" si="14"/>
        <v>119</v>
      </c>
      <c r="D111" s="506">
        <f>E111+F111+G111+H111+I111</f>
        <v>119</v>
      </c>
      <c r="E111" s="281">
        <f>E113</f>
        <v>119</v>
      </c>
      <c r="F111" s="247">
        <f>F113</f>
        <v>0</v>
      </c>
      <c r="G111" s="247">
        <f>G113</f>
        <v>0</v>
      </c>
      <c r="H111" s="247">
        <f>H113</f>
        <v>0</v>
      </c>
      <c r="I111" s="248">
        <f>I113</f>
        <v>0</v>
      </c>
    </row>
    <row r="112" spans="1:9" ht="13.5" thickBot="1">
      <c r="A112" s="135">
        <v>1</v>
      </c>
      <c r="B112" s="623" t="s">
        <v>445</v>
      </c>
      <c r="C112" s="622"/>
      <c r="D112" s="227"/>
      <c r="E112" s="276"/>
      <c r="F112" s="200"/>
      <c r="G112" s="200"/>
      <c r="H112" s="200"/>
      <c r="I112" s="200"/>
    </row>
    <row r="113" spans="1:9" ht="13.5" thickBot="1">
      <c r="A113" s="136"/>
      <c r="B113" s="373" t="s">
        <v>446</v>
      </c>
      <c r="C113" s="622">
        <f>D113</f>
        <v>119</v>
      </c>
      <c r="D113" s="228">
        <f>E113+F113+G113+H113+I113</f>
        <v>119</v>
      </c>
      <c r="E113" s="206">
        <v>119</v>
      </c>
      <c r="F113" s="204"/>
      <c r="G113" s="204"/>
      <c r="H113" s="204"/>
      <c r="I113" s="204"/>
    </row>
    <row r="114" spans="1:10" ht="13.5" thickBot="1">
      <c r="A114" s="28"/>
      <c r="B114" s="95" t="s">
        <v>78</v>
      </c>
      <c r="C114" s="298">
        <f t="shared" si="14"/>
        <v>100</v>
      </c>
      <c r="D114" s="298">
        <f aca="true" t="shared" si="15" ref="D114:I114">D115</f>
        <v>100</v>
      </c>
      <c r="E114" s="298">
        <f t="shared" si="15"/>
        <v>100</v>
      </c>
      <c r="F114" s="619">
        <f t="shared" si="15"/>
        <v>0</v>
      </c>
      <c r="G114" s="619">
        <f t="shared" si="15"/>
        <v>0</v>
      </c>
      <c r="H114" s="619">
        <f t="shared" si="15"/>
        <v>0</v>
      </c>
      <c r="I114" s="619">
        <f t="shared" si="15"/>
        <v>0</v>
      </c>
      <c r="J114" s="431"/>
    </row>
    <row r="115" spans="1:9" s="4" customFormat="1" ht="13.5" thickBot="1">
      <c r="A115" s="97" t="s">
        <v>8</v>
      </c>
      <c r="B115" s="48" t="s">
        <v>9</v>
      </c>
      <c r="C115" s="300">
        <f>D115</f>
        <v>100</v>
      </c>
      <c r="D115" s="300">
        <f aca="true" t="shared" si="16" ref="D115:I115">D116+D118</f>
        <v>100</v>
      </c>
      <c r="E115" s="300">
        <f t="shared" si="16"/>
        <v>100</v>
      </c>
      <c r="F115" s="433">
        <f t="shared" si="16"/>
        <v>0</v>
      </c>
      <c r="G115" s="433">
        <f t="shared" si="16"/>
        <v>0</v>
      </c>
      <c r="H115" s="433">
        <f t="shared" si="16"/>
        <v>0</v>
      </c>
      <c r="I115" s="433">
        <f t="shared" si="16"/>
        <v>0</v>
      </c>
    </row>
    <row r="116" spans="1:9" s="4" customFormat="1" ht="13.5" thickBot="1">
      <c r="A116" s="32">
        <v>1</v>
      </c>
      <c r="B116" s="38" t="s">
        <v>443</v>
      </c>
      <c r="C116" s="300">
        <f>D116</f>
        <v>50</v>
      </c>
      <c r="D116" s="531">
        <f>E116+F116+G116+H116+I116</f>
        <v>50</v>
      </c>
      <c r="E116" s="205">
        <v>50</v>
      </c>
      <c r="F116" s="179"/>
      <c r="G116" s="179"/>
      <c r="H116" s="179">
        <v>0</v>
      </c>
      <c r="I116" s="222"/>
    </row>
    <row r="117" spans="1:9" s="4" customFormat="1" ht="13.5" thickBot="1">
      <c r="A117" s="128"/>
      <c r="B117" s="162" t="s">
        <v>120</v>
      </c>
      <c r="C117" s="300"/>
      <c r="D117" s="531"/>
      <c r="E117" s="205"/>
      <c r="F117" s="179"/>
      <c r="G117" s="179"/>
      <c r="H117" s="179"/>
      <c r="I117" s="222"/>
    </row>
    <row r="118" spans="1:9" s="4" customFormat="1" ht="13.5" thickBot="1">
      <c r="A118" s="148">
        <v>2</v>
      </c>
      <c r="B118" s="621" t="s">
        <v>444</v>
      </c>
      <c r="C118" s="300">
        <f>D118</f>
        <v>50</v>
      </c>
      <c r="D118" s="531">
        <f>E118+F118+G118+H118+I118</f>
        <v>50</v>
      </c>
      <c r="E118" s="231">
        <v>50</v>
      </c>
      <c r="F118" s="190"/>
      <c r="G118" s="190"/>
      <c r="H118" s="190"/>
      <c r="I118" s="179"/>
    </row>
    <row r="119" spans="1:10" ht="13.5" thickBot="1">
      <c r="A119" s="127"/>
      <c r="B119" s="360" t="s">
        <v>79</v>
      </c>
      <c r="C119" s="362">
        <f>C120</f>
        <v>65</v>
      </c>
      <c r="D119" s="362">
        <f aca="true" t="shared" si="17" ref="D119:I119">D120</f>
        <v>65</v>
      </c>
      <c r="E119" s="362">
        <f t="shared" si="17"/>
        <v>65</v>
      </c>
      <c r="F119" s="625">
        <f t="shared" si="17"/>
        <v>0</v>
      </c>
      <c r="G119" s="625">
        <f t="shared" si="17"/>
        <v>0</v>
      </c>
      <c r="H119" s="625">
        <f t="shared" si="17"/>
        <v>0</v>
      </c>
      <c r="I119" s="625">
        <f t="shared" si="17"/>
        <v>0</v>
      </c>
      <c r="J119" s="431"/>
    </row>
    <row r="120" spans="1:9" ht="13.5" thickBot="1">
      <c r="A120" s="70" t="s">
        <v>12</v>
      </c>
      <c r="B120" s="48" t="s">
        <v>46</v>
      </c>
      <c r="C120" s="300">
        <f>D120</f>
        <v>65</v>
      </c>
      <c r="D120" s="531">
        <f>E120+F120+G120+H120+I120</f>
        <v>65</v>
      </c>
      <c r="E120" s="364">
        <f>E121+E122</f>
        <v>65</v>
      </c>
      <c r="F120" s="365">
        <f>F122</f>
        <v>0</v>
      </c>
      <c r="G120" s="365">
        <f>G122</f>
        <v>0</v>
      </c>
      <c r="H120" s="365">
        <f>H122</f>
        <v>0</v>
      </c>
      <c r="I120" s="366">
        <f>I122</f>
        <v>0</v>
      </c>
    </row>
    <row r="121" spans="1:9" ht="12.75">
      <c r="A121" s="149">
        <v>1</v>
      </c>
      <c r="B121" s="341" t="s">
        <v>447</v>
      </c>
      <c r="C121" s="425">
        <f>D121</f>
        <v>15</v>
      </c>
      <c r="D121" s="537">
        <f>E121+F121+G121+H121+I121</f>
        <v>15</v>
      </c>
      <c r="E121" s="210">
        <v>15</v>
      </c>
      <c r="F121" s="189"/>
      <c r="G121" s="189"/>
      <c r="H121" s="189"/>
      <c r="I121" s="195"/>
    </row>
    <row r="122" spans="1:9" ht="12.75">
      <c r="A122" s="148">
        <v>2</v>
      </c>
      <c r="B122" s="484" t="s">
        <v>448</v>
      </c>
      <c r="C122" s="425">
        <f>D122</f>
        <v>50</v>
      </c>
      <c r="D122" s="537">
        <f>E122+F122+G122+H122+I122</f>
        <v>50</v>
      </c>
      <c r="E122" s="205">
        <v>50</v>
      </c>
      <c r="F122" s="179">
        <v>0</v>
      </c>
      <c r="G122" s="179">
        <v>0</v>
      </c>
      <c r="H122" s="179">
        <v>0</v>
      </c>
      <c r="I122" s="181">
        <v>0</v>
      </c>
    </row>
    <row r="123" spans="1:9" ht="12.75">
      <c r="A123" s="86"/>
      <c r="B123" s="23"/>
      <c r="C123" s="209"/>
      <c r="D123" s="209"/>
      <c r="E123" s="209"/>
      <c r="F123" s="325"/>
      <c r="G123" s="325"/>
      <c r="H123" s="325"/>
      <c r="I123" s="351"/>
    </row>
    <row r="124" spans="1:9" ht="12.75">
      <c r="A124" s="86"/>
      <c r="B124" s="23"/>
      <c r="C124" s="209"/>
      <c r="D124" s="209"/>
      <c r="E124" s="209"/>
      <c r="F124" s="325"/>
      <c r="G124" s="325"/>
      <c r="H124" s="325"/>
      <c r="I124" s="351"/>
    </row>
    <row r="125" spans="1:9" ht="12.75">
      <c r="A125" s="86"/>
      <c r="B125" s="23"/>
      <c r="C125" s="209"/>
      <c r="D125" s="209"/>
      <c r="E125" s="209"/>
      <c r="F125" s="325"/>
      <c r="G125" s="325"/>
      <c r="H125" s="325"/>
      <c r="I125" s="351"/>
    </row>
    <row r="126" spans="1:9" ht="12.75">
      <c r="A126" s="86"/>
      <c r="B126" s="23"/>
      <c r="C126" s="209"/>
      <c r="D126" s="209"/>
      <c r="E126" s="209"/>
      <c r="F126" s="325"/>
      <c r="G126" s="325"/>
      <c r="H126" s="325"/>
      <c r="I126" s="351"/>
    </row>
    <row r="127" spans="1:9" ht="13.5" thickBot="1">
      <c r="A127" s="86"/>
      <c r="B127" s="23"/>
      <c r="C127" s="209"/>
      <c r="D127" s="209"/>
      <c r="E127" s="209"/>
      <c r="F127" s="325"/>
      <c r="G127" s="325"/>
      <c r="H127" s="325"/>
      <c r="I127" s="1" t="s">
        <v>65</v>
      </c>
    </row>
    <row r="128" spans="1:9" ht="12.75">
      <c r="A128" s="7" t="s">
        <v>35</v>
      </c>
      <c r="B128" s="7"/>
      <c r="C128" s="64" t="s">
        <v>305</v>
      </c>
      <c r="D128" s="64" t="s">
        <v>305</v>
      </c>
      <c r="E128" s="64" t="s">
        <v>45</v>
      </c>
      <c r="F128" s="64" t="s">
        <v>28</v>
      </c>
      <c r="G128" s="143"/>
      <c r="H128" s="80"/>
      <c r="I128" s="64"/>
    </row>
    <row r="129" spans="1:9" ht="12.75">
      <c r="A129" s="9" t="s">
        <v>0</v>
      </c>
      <c r="B129" s="45" t="s">
        <v>3</v>
      </c>
      <c r="C129" s="10" t="s">
        <v>306</v>
      </c>
      <c r="D129" s="65" t="s">
        <v>307</v>
      </c>
      <c r="E129" s="65" t="s">
        <v>1</v>
      </c>
      <c r="F129" s="65" t="s">
        <v>29</v>
      </c>
      <c r="G129" s="81" t="s">
        <v>30</v>
      </c>
      <c r="H129" s="81" t="s">
        <v>31</v>
      </c>
      <c r="I129" s="65" t="s">
        <v>60</v>
      </c>
    </row>
    <row r="130" spans="1:9" ht="13.5" thickBot="1">
      <c r="A130" s="9"/>
      <c r="B130" s="46"/>
      <c r="C130" s="66">
        <v>2017</v>
      </c>
      <c r="D130" s="66"/>
      <c r="E130" s="66" t="s">
        <v>2</v>
      </c>
      <c r="F130" s="66" t="s">
        <v>97</v>
      </c>
      <c r="G130" s="144" t="s">
        <v>62</v>
      </c>
      <c r="H130" s="144" t="s">
        <v>32</v>
      </c>
      <c r="I130" s="66" t="s">
        <v>61</v>
      </c>
    </row>
    <row r="131" spans="1:9" ht="13.5" thickBot="1">
      <c r="A131" s="12"/>
      <c r="B131" s="61"/>
      <c r="C131" s="15" t="s">
        <v>309</v>
      </c>
      <c r="D131" s="545" t="s">
        <v>308</v>
      </c>
      <c r="E131" s="13">
        <v>3</v>
      </c>
      <c r="F131" s="13">
        <v>4</v>
      </c>
      <c r="G131" s="14">
        <v>5</v>
      </c>
      <c r="H131" s="15">
        <v>6</v>
      </c>
      <c r="I131" s="15">
        <v>7</v>
      </c>
    </row>
    <row r="132" spans="1:12" ht="13.5" thickBot="1">
      <c r="A132" s="34" t="s">
        <v>18</v>
      </c>
      <c r="B132" s="53" t="s">
        <v>75</v>
      </c>
      <c r="C132" s="312">
        <f>D132</f>
        <v>82</v>
      </c>
      <c r="D132" s="541">
        <f aca="true" t="shared" si="18" ref="D132:D142">E132+F132+G132+H132+I132</f>
        <v>82</v>
      </c>
      <c r="E132" s="226">
        <f aca="true" t="shared" si="19" ref="C132:I133">E133</f>
        <v>82</v>
      </c>
      <c r="F132" s="224">
        <f t="shared" si="19"/>
        <v>0</v>
      </c>
      <c r="G132" s="224">
        <f t="shared" si="19"/>
        <v>0</v>
      </c>
      <c r="H132" s="224">
        <f t="shared" si="19"/>
        <v>0</v>
      </c>
      <c r="I132" s="224">
        <f t="shared" si="19"/>
        <v>0</v>
      </c>
      <c r="J132" s="431"/>
      <c r="K132" s="431"/>
      <c r="L132" s="431"/>
    </row>
    <row r="133" spans="1:9" ht="13.5" thickBot="1">
      <c r="A133" s="100" t="s">
        <v>12</v>
      </c>
      <c r="B133" s="32" t="s">
        <v>46</v>
      </c>
      <c r="C133" s="295">
        <f t="shared" si="19"/>
        <v>82</v>
      </c>
      <c r="D133" s="266">
        <f t="shared" si="18"/>
        <v>82</v>
      </c>
      <c r="E133" s="178">
        <f t="shared" si="19"/>
        <v>82</v>
      </c>
      <c r="F133" s="177">
        <f t="shared" si="19"/>
        <v>0</v>
      </c>
      <c r="G133" s="177">
        <f t="shared" si="19"/>
        <v>0</v>
      </c>
      <c r="H133" s="177">
        <f t="shared" si="19"/>
        <v>0</v>
      </c>
      <c r="I133" s="177">
        <f t="shared" si="19"/>
        <v>0</v>
      </c>
    </row>
    <row r="134" spans="1:9" ht="13.5" thickBot="1">
      <c r="A134" s="370"/>
      <c r="B134" s="369" t="s">
        <v>43</v>
      </c>
      <c r="C134" s="290">
        <f aca="true" t="shared" si="20" ref="C134:I134">C135+C136+C137</f>
        <v>82</v>
      </c>
      <c r="D134" s="532">
        <f t="shared" si="18"/>
        <v>82</v>
      </c>
      <c r="E134" s="237">
        <f t="shared" si="20"/>
        <v>82</v>
      </c>
      <c r="F134" s="192">
        <f t="shared" si="20"/>
        <v>0</v>
      </c>
      <c r="G134" s="192">
        <f t="shared" si="20"/>
        <v>0</v>
      </c>
      <c r="H134" s="192">
        <f t="shared" si="20"/>
        <v>0</v>
      </c>
      <c r="I134" s="192">
        <f t="shared" si="20"/>
        <v>0</v>
      </c>
    </row>
    <row r="135" spans="1:9" ht="12.75">
      <c r="A135" s="131">
        <v>1</v>
      </c>
      <c r="B135" s="24" t="s">
        <v>64</v>
      </c>
      <c r="C135" s="297">
        <f>D135</f>
        <v>52</v>
      </c>
      <c r="D135" s="535">
        <f t="shared" si="18"/>
        <v>52</v>
      </c>
      <c r="E135" s="173">
        <v>52</v>
      </c>
      <c r="F135" s="142"/>
      <c r="G135" s="142"/>
      <c r="H135" s="142"/>
      <c r="I135" s="195"/>
    </row>
    <row r="136" spans="1:9" ht="12.75">
      <c r="A136" s="119">
        <v>2</v>
      </c>
      <c r="B136" s="85" t="s">
        <v>187</v>
      </c>
      <c r="C136" s="297">
        <f>D136</f>
        <v>14</v>
      </c>
      <c r="D136" s="535">
        <f t="shared" si="18"/>
        <v>14</v>
      </c>
      <c r="E136" s="169">
        <v>14</v>
      </c>
      <c r="F136" s="168"/>
      <c r="G136" s="168"/>
      <c r="H136" s="168"/>
      <c r="I136" s="203"/>
    </row>
    <row r="137" spans="1:9" ht="13.5" thickBot="1">
      <c r="A137" s="324">
        <v>3</v>
      </c>
      <c r="B137" s="368" t="s">
        <v>188</v>
      </c>
      <c r="C137" s="297">
        <f>D137</f>
        <v>16</v>
      </c>
      <c r="D137" s="535">
        <f t="shared" si="18"/>
        <v>16</v>
      </c>
      <c r="E137" s="169">
        <v>16</v>
      </c>
      <c r="F137" s="168"/>
      <c r="G137" s="168"/>
      <c r="H137" s="168"/>
      <c r="I137" s="238"/>
    </row>
    <row r="138" spans="1:12" ht="13.5" thickBot="1">
      <c r="A138" s="35" t="s">
        <v>39</v>
      </c>
      <c r="B138" s="98" t="s">
        <v>74</v>
      </c>
      <c r="C138" s="312">
        <f aca="true" t="shared" si="21" ref="C138:I138">C139</f>
        <v>233</v>
      </c>
      <c r="D138" s="541">
        <f t="shared" si="18"/>
        <v>233</v>
      </c>
      <c r="E138" s="226">
        <f t="shared" si="21"/>
        <v>233</v>
      </c>
      <c r="F138" s="224">
        <f t="shared" si="21"/>
        <v>0</v>
      </c>
      <c r="G138" s="224">
        <f t="shared" si="21"/>
        <v>0</v>
      </c>
      <c r="H138" s="224">
        <f t="shared" si="21"/>
        <v>0</v>
      </c>
      <c r="I138" s="224">
        <f t="shared" si="21"/>
        <v>0</v>
      </c>
      <c r="J138" s="431"/>
      <c r="K138" s="431"/>
      <c r="L138" s="431"/>
    </row>
    <row r="139" spans="1:9" ht="13.5" thickBot="1">
      <c r="A139" s="100" t="s">
        <v>12</v>
      </c>
      <c r="B139" s="83" t="s">
        <v>46</v>
      </c>
      <c r="C139" s="307">
        <f aca="true" t="shared" si="22" ref="C139:I139">C140+C146</f>
        <v>233</v>
      </c>
      <c r="D139" s="209">
        <f t="shared" si="18"/>
        <v>233</v>
      </c>
      <c r="E139" s="231">
        <f t="shared" si="22"/>
        <v>233</v>
      </c>
      <c r="F139" s="190">
        <f t="shared" si="22"/>
        <v>0</v>
      </c>
      <c r="G139" s="190">
        <f t="shared" si="22"/>
        <v>0</v>
      </c>
      <c r="H139" s="190">
        <f t="shared" si="22"/>
        <v>0</v>
      </c>
      <c r="I139" s="190">
        <f t="shared" si="22"/>
        <v>0</v>
      </c>
    </row>
    <row r="140" spans="1:9" ht="13.5" thickBot="1">
      <c r="A140" s="101"/>
      <c r="B140" s="102" t="s">
        <v>82</v>
      </c>
      <c r="C140" s="300">
        <f aca="true" t="shared" si="23" ref="C140:I140">C141+C144</f>
        <v>121</v>
      </c>
      <c r="D140" s="300">
        <f t="shared" si="18"/>
        <v>121</v>
      </c>
      <c r="E140" s="300">
        <f t="shared" si="23"/>
        <v>121</v>
      </c>
      <c r="F140" s="433">
        <f t="shared" si="23"/>
        <v>0</v>
      </c>
      <c r="G140" s="433">
        <f t="shared" si="23"/>
        <v>0</v>
      </c>
      <c r="H140" s="433">
        <f t="shared" si="23"/>
        <v>0</v>
      </c>
      <c r="I140" s="433">
        <f t="shared" si="23"/>
        <v>0</v>
      </c>
    </row>
    <row r="141" spans="1:9" ht="13.5" thickBot="1">
      <c r="A141" s="48"/>
      <c r="B141" s="432" t="s">
        <v>52</v>
      </c>
      <c r="C141" s="250">
        <f aca="true" t="shared" si="24" ref="C141:I141">C142</f>
        <v>97</v>
      </c>
      <c r="D141" s="250">
        <f t="shared" si="18"/>
        <v>97</v>
      </c>
      <c r="E141" s="173">
        <f t="shared" si="24"/>
        <v>97</v>
      </c>
      <c r="F141" s="142">
        <f t="shared" si="24"/>
        <v>0</v>
      </c>
      <c r="G141" s="142">
        <f t="shared" si="24"/>
        <v>0</v>
      </c>
      <c r="H141" s="142">
        <f t="shared" si="24"/>
        <v>0</v>
      </c>
      <c r="I141" s="142">
        <f t="shared" si="24"/>
        <v>0</v>
      </c>
    </row>
    <row r="142" spans="1:9" ht="12.75">
      <c r="A142" s="135">
        <v>1</v>
      </c>
      <c r="B142" s="44" t="s">
        <v>191</v>
      </c>
      <c r="C142" s="233">
        <f>D142</f>
        <v>97</v>
      </c>
      <c r="D142" s="233">
        <f t="shared" si="18"/>
        <v>97</v>
      </c>
      <c r="E142" s="233">
        <v>97</v>
      </c>
      <c r="F142" s="233"/>
      <c r="G142" s="233"/>
      <c r="H142" s="233"/>
      <c r="I142" s="233"/>
    </row>
    <row r="143" spans="1:9" ht="13.5" thickBot="1">
      <c r="A143" s="135"/>
      <c r="B143" s="44" t="s">
        <v>192</v>
      </c>
      <c r="C143" s="169"/>
      <c r="D143" s="169"/>
      <c r="E143" s="169"/>
      <c r="F143" s="169"/>
      <c r="G143" s="169"/>
      <c r="H143" s="169"/>
      <c r="I143" s="169"/>
    </row>
    <row r="144" spans="1:9" ht="13.5" thickBot="1">
      <c r="A144" s="70"/>
      <c r="B144" s="422" t="s">
        <v>43</v>
      </c>
      <c r="C144" s="237">
        <f aca="true" t="shared" si="25" ref="C144:I144">C145</f>
        <v>24</v>
      </c>
      <c r="D144" s="237">
        <f>E144+F144+G144+H144+I144</f>
        <v>24</v>
      </c>
      <c r="E144" s="237">
        <f t="shared" si="25"/>
        <v>24</v>
      </c>
      <c r="F144" s="192">
        <f t="shared" si="25"/>
        <v>0</v>
      </c>
      <c r="G144" s="192">
        <f t="shared" si="25"/>
        <v>0</v>
      </c>
      <c r="H144" s="192">
        <f t="shared" si="25"/>
        <v>0</v>
      </c>
      <c r="I144" s="193">
        <f t="shared" si="25"/>
        <v>0</v>
      </c>
    </row>
    <row r="145" spans="1:9" ht="13.5" thickBot="1">
      <c r="A145" s="136">
        <v>1</v>
      </c>
      <c r="B145" s="140" t="s">
        <v>193</v>
      </c>
      <c r="C145" s="173">
        <f>D145</f>
        <v>24</v>
      </c>
      <c r="D145" s="173">
        <f>E145+F145+G145+H145+I145</f>
        <v>24</v>
      </c>
      <c r="E145" s="173">
        <v>24</v>
      </c>
      <c r="F145" s="173"/>
      <c r="G145" s="173"/>
      <c r="H145" s="173"/>
      <c r="I145" s="173"/>
    </row>
    <row r="146" spans="1:9" ht="13.5" thickBot="1">
      <c r="A146" s="132"/>
      <c r="B146" s="161" t="s">
        <v>83</v>
      </c>
      <c r="C146" s="300">
        <f aca="true" t="shared" si="26" ref="C146:I146">C147+C153</f>
        <v>112</v>
      </c>
      <c r="D146" s="300"/>
      <c r="E146" s="300">
        <f t="shared" si="26"/>
        <v>112</v>
      </c>
      <c r="F146" s="433">
        <f t="shared" si="26"/>
        <v>0</v>
      </c>
      <c r="G146" s="433">
        <f t="shared" si="26"/>
        <v>0</v>
      </c>
      <c r="H146" s="433">
        <f t="shared" si="26"/>
        <v>0</v>
      </c>
      <c r="I146" s="433">
        <f t="shared" si="26"/>
        <v>0</v>
      </c>
    </row>
    <row r="147" spans="1:9" ht="13.5" thickBot="1">
      <c r="A147" s="48"/>
      <c r="B147" s="432" t="s">
        <v>52</v>
      </c>
      <c r="C147" s="300">
        <f>D147</f>
        <v>84</v>
      </c>
      <c r="D147" s="531">
        <f>E147+F147+G147+H147+I147</f>
        <v>84</v>
      </c>
      <c r="E147" s="199">
        <f>E149+E151</f>
        <v>84</v>
      </c>
      <c r="F147" s="187">
        <f>F148</f>
        <v>0</v>
      </c>
      <c r="G147" s="187">
        <f>G148</f>
        <v>0</v>
      </c>
      <c r="H147" s="187">
        <f>H148</f>
        <v>0</v>
      </c>
      <c r="I147" s="188">
        <f>I148</f>
        <v>0</v>
      </c>
    </row>
    <row r="148" spans="1:9" ht="12.75">
      <c r="A148" s="9">
        <v>1</v>
      </c>
      <c r="B148" s="332" t="s">
        <v>118</v>
      </c>
      <c r="C148" s="425"/>
      <c r="D148" s="537"/>
      <c r="E148" s="210"/>
      <c r="F148" s="189"/>
      <c r="G148" s="142"/>
      <c r="H148" s="142"/>
      <c r="I148" s="195"/>
    </row>
    <row r="149" spans="1:9" ht="13.5" thickBot="1">
      <c r="A149" s="18"/>
      <c r="B149" s="426" t="s">
        <v>194</v>
      </c>
      <c r="C149" s="636">
        <f>D149</f>
        <v>10</v>
      </c>
      <c r="D149" s="537">
        <f>E149+F149+G149+H149+I149</f>
        <v>10</v>
      </c>
      <c r="E149" s="210">
        <v>10</v>
      </c>
      <c r="F149" s="189"/>
      <c r="G149" s="142"/>
      <c r="H149" s="142"/>
      <c r="I149" s="195"/>
    </row>
    <row r="150" spans="1:9" ht="12.75">
      <c r="A150" s="8">
        <v>2</v>
      </c>
      <c r="B150" s="25" t="s">
        <v>119</v>
      </c>
      <c r="C150" s="637"/>
      <c r="D150" s="537"/>
      <c r="E150" s="210"/>
      <c r="F150" s="189"/>
      <c r="G150" s="142"/>
      <c r="H150" s="142"/>
      <c r="I150" s="195"/>
    </row>
    <row r="151" spans="1:9" ht="12.75">
      <c r="A151" s="10"/>
      <c r="B151" s="25" t="s">
        <v>195</v>
      </c>
      <c r="C151" s="301">
        <f>D151</f>
        <v>74</v>
      </c>
      <c r="D151" s="537">
        <f>E151+F151+G151+H151+I151</f>
        <v>74</v>
      </c>
      <c r="E151" s="210">
        <v>74</v>
      </c>
      <c r="F151" s="189"/>
      <c r="G151" s="142"/>
      <c r="H151" s="142"/>
      <c r="I151" s="195"/>
    </row>
    <row r="152" spans="1:9" ht="13.5" thickBot="1">
      <c r="A152" s="10"/>
      <c r="B152" s="25" t="s">
        <v>196</v>
      </c>
      <c r="C152" s="308"/>
      <c r="D152" s="209"/>
      <c r="E152" s="231"/>
      <c r="F152" s="190"/>
      <c r="G152" s="177"/>
      <c r="H152" s="177"/>
      <c r="I152" s="208"/>
    </row>
    <row r="153" spans="1:9" ht="13.5" thickBot="1">
      <c r="A153" s="70"/>
      <c r="B153" s="422" t="s">
        <v>43</v>
      </c>
      <c r="C153" s="199">
        <f aca="true" t="shared" si="27" ref="C153:I153">C154</f>
        <v>28</v>
      </c>
      <c r="D153" s="199">
        <f>E153+F153+G153+H153+I153</f>
        <v>28</v>
      </c>
      <c r="E153" s="199">
        <f t="shared" si="27"/>
        <v>28</v>
      </c>
      <c r="F153" s="187">
        <f t="shared" si="27"/>
        <v>0</v>
      </c>
      <c r="G153" s="187">
        <f t="shared" si="27"/>
        <v>0</v>
      </c>
      <c r="H153" s="187">
        <f t="shared" si="27"/>
        <v>0</v>
      </c>
      <c r="I153" s="188">
        <f t="shared" si="27"/>
        <v>0</v>
      </c>
    </row>
    <row r="154" spans="1:9" ht="13.5" thickBot="1">
      <c r="A154" s="135">
        <v>1</v>
      </c>
      <c r="B154" s="44" t="s">
        <v>197</v>
      </c>
      <c r="C154" s="210">
        <f>D154</f>
        <v>28</v>
      </c>
      <c r="D154" s="210">
        <f>E154+F154+G154+H154+I154</f>
        <v>28</v>
      </c>
      <c r="E154" s="210">
        <v>28</v>
      </c>
      <c r="F154" s="210"/>
      <c r="G154" s="173"/>
      <c r="H154" s="173"/>
      <c r="I154" s="200"/>
    </row>
    <row r="155" spans="1:11" ht="15.75" thickBot="1">
      <c r="A155" s="34" t="s">
        <v>26</v>
      </c>
      <c r="B155" s="103" t="s">
        <v>80</v>
      </c>
      <c r="C155" s="312">
        <f>C156+C157+C158</f>
        <v>19667</v>
      </c>
      <c r="D155" s="312">
        <f aca="true" t="shared" si="28" ref="D155:I155">D156+D157+D158</f>
        <v>19667</v>
      </c>
      <c r="E155" s="312">
        <f t="shared" si="28"/>
        <v>7623</v>
      </c>
      <c r="F155" s="620">
        <f t="shared" si="28"/>
        <v>0</v>
      </c>
      <c r="G155" s="312">
        <f t="shared" si="28"/>
        <v>8495</v>
      </c>
      <c r="H155" s="312">
        <f t="shared" si="28"/>
        <v>3549</v>
      </c>
      <c r="I155" s="620">
        <f t="shared" si="28"/>
        <v>0</v>
      </c>
      <c r="J155" s="431"/>
      <c r="K155" s="431"/>
    </row>
    <row r="156" spans="1:9" ht="12.75">
      <c r="A156" s="37" t="s">
        <v>8</v>
      </c>
      <c r="B156" s="37" t="s">
        <v>20</v>
      </c>
      <c r="C156" s="313"/>
      <c r="D156" s="542"/>
      <c r="E156" s="227"/>
      <c r="F156" s="227"/>
      <c r="G156" s="227"/>
      <c r="H156" s="227"/>
      <c r="I156" s="320"/>
    </row>
    <row r="157" spans="1:10" ht="12.75">
      <c r="A157" s="37" t="s">
        <v>10</v>
      </c>
      <c r="B157" s="9" t="s">
        <v>11</v>
      </c>
      <c r="C157" s="309"/>
      <c r="D157" s="540"/>
      <c r="E157" s="228"/>
      <c r="F157" s="228"/>
      <c r="G157" s="228"/>
      <c r="H157" s="228"/>
      <c r="I157" s="321"/>
      <c r="J157" s="638"/>
    </row>
    <row r="158" spans="1:9" ht="13.5" thickBot="1">
      <c r="A158" s="37" t="s">
        <v>12</v>
      </c>
      <c r="B158" s="9" t="s">
        <v>53</v>
      </c>
      <c r="C158" s="310">
        <f aca="true" t="shared" si="29" ref="C158:I158">C161+C195+C237</f>
        <v>19667</v>
      </c>
      <c r="D158" s="310">
        <f t="shared" si="29"/>
        <v>19667</v>
      </c>
      <c r="E158" s="310">
        <f t="shared" si="29"/>
        <v>7623</v>
      </c>
      <c r="F158" s="618">
        <f t="shared" si="29"/>
        <v>0</v>
      </c>
      <c r="G158" s="310">
        <f t="shared" si="29"/>
        <v>8495</v>
      </c>
      <c r="H158" s="310">
        <f t="shared" si="29"/>
        <v>3549</v>
      </c>
      <c r="I158" s="618">
        <f t="shared" si="29"/>
        <v>0</v>
      </c>
    </row>
    <row r="159" spans="1:11" ht="13.5" thickBot="1">
      <c r="A159" s="38"/>
      <c r="B159" s="95" t="s">
        <v>19</v>
      </c>
      <c r="C159" s="298">
        <f>C160</f>
        <v>19667</v>
      </c>
      <c r="D159" s="298">
        <f aca="true" t="shared" si="30" ref="D159:I159">D160</f>
        <v>19667</v>
      </c>
      <c r="E159" s="298">
        <f t="shared" si="30"/>
        <v>7623</v>
      </c>
      <c r="F159" s="619">
        <f t="shared" si="30"/>
        <v>0</v>
      </c>
      <c r="G159" s="298">
        <f t="shared" si="30"/>
        <v>8495</v>
      </c>
      <c r="H159" s="298">
        <f t="shared" si="30"/>
        <v>3549</v>
      </c>
      <c r="I159" s="619">
        <f t="shared" si="30"/>
        <v>0</v>
      </c>
      <c r="K159" s="638"/>
    </row>
    <row r="160" spans="1:9" ht="13.5" thickBot="1">
      <c r="A160" s="8" t="s">
        <v>12</v>
      </c>
      <c r="B160" s="9" t="s">
        <v>41</v>
      </c>
      <c r="C160" s="295">
        <f>C161+C195+C237</f>
        <v>19667</v>
      </c>
      <c r="D160" s="295">
        <f>D161+D195+D237</f>
        <v>19667</v>
      </c>
      <c r="E160" s="295">
        <f>E161+E194</f>
        <v>7623</v>
      </c>
      <c r="F160" s="617">
        <f>F161+F195+F237</f>
        <v>0</v>
      </c>
      <c r="G160" s="295">
        <f>G161+G195+G237</f>
        <v>8495</v>
      </c>
      <c r="H160" s="295">
        <f>H161+H195+H237</f>
        <v>3549</v>
      </c>
      <c r="I160" s="617">
        <f>I161+I195+I237</f>
        <v>0</v>
      </c>
    </row>
    <row r="161" spans="1:9" ht="13.5" thickBot="1">
      <c r="A161" s="69"/>
      <c r="B161" s="104" t="s">
        <v>50</v>
      </c>
      <c r="C161" s="290">
        <f>D161</f>
        <v>8021.75</v>
      </c>
      <c r="D161" s="532">
        <f>E161+F161+G161+H161+I161</f>
        <v>8021.75</v>
      </c>
      <c r="E161" s="199">
        <f>E162+E163+E164+E174+E175+E176+E177+E178+E180+E182+E184+E186+E187+E189+E191+E192+E193</f>
        <v>6625.75</v>
      </c>
      <c r="F161" s="187">
        <f>F162+F163+F164+F174+F175+F176+F177+F178+F180+F182+F184+F186+F187+F189+F191+F192+F193</f>
        <v>0</v>
      </c>
      <c r="G161" s="199">
        <f>G162+G163+G164+G174+G175+G176+G177+G178+G180+G182+G184+G186+G187+G189+G191+G192+G193</f>
        <v>1000</v>
      </c>
      <c r="H161" s="199">
        <f>H162+H163+H164+H174+H175+H176+H177+H178+H180+H182+H184+H186+H187+H189+H191+H192+H193</f>
        <v>396</v>
      </c>
      <c r="I161" s="187">
        <f>I162+I163+I164+I174+I175+I176+I177+I178+I180+I182+I184+I186+I187+I189+I191+I192+I193</f>
        <v>0</v>
      </c>
    </row>
    <row r="162" spans="1:9" ht="12.75">
      <c r="A162" s="126">
        <v>1</v>
      </c>
      <c r="B162" s="25" t="s">
        <v>121</v>
      </c>
      <c r="C162" s="301">
        <f>D162</f>
        <v>2072</v>
      </c>
      <c r="D162" s="537">
        <f>E162+F162+G162+H162+I162</f>
        <v>2072</v>
      </c>
      <c r="E162" s="210">
        <v>2072</v>
      </c>
      <c r="F162" s="200"/>
      <c r="G162" s="200"/>
      <c r="H162" s="200"/>
      <c r="I162" s="174"/>
    </row>
    <row r="163" spans="1:12" ht="12.75">
      <c r="A163" s="328">
        <v>2</v>
      </c>
      <c r="B163" s="302" t="s">
        <v>122</v>
      </c>
      <c r="C163" s="301">
        <f>D163</f>
        <v>692.75</v>
      </c>
      <c r="D163" s="537">
        <f>E163+F163+G163+H163+I163</f>
        <v>692.75</v>
      </c>
      <c r="E163" s="205">
        <v>692.75</v>
      </c>
      <c r="F163" s="204"/>
      <c r="G163" s="204"/>
      <c r="H163" s="204"/>
      <c r="I163" s="232"/>
      <c r="J163" s="701" t="s">
        <v>539</v>
      </c>
      <c r="K163" s="701"/>
      <c r="L163" s="701"/>
    </row>
    <row r="164" spans="1:9" ht="12.75">
      <c r="A164" s="327">
        <v>3</v>
      </c>
      <c r="B164" s="430" t="s">
        <v>84</v>
      </c>
      <c r="C164" s="301">
        <f>D164</f>
        <v>500</v>
      </c>
      <c r="D164" s="537">
        <f>E164+F164+G164+H164+I164</f>
        <v>500</v>
      </c>
      <c r="E164" s="205">
        <v>500</v>
      </c>
      <c r="F164" s="204"/>
      <c r="G164" s="204"/>
      <c r="H164" s="204"/>
      <c r="I164" s="204"/>
    </row>
    <row r="165" spans="1:9" ht="18">
      <c r="A165" s="429"/>
      <c r="B165" s="429"/>
      <c r="C165" s="427"/>
      <c r="D165" s="427"/>
      <c r="E165" s="723"/>
      <c r="F165" s="723"/>
      <c r="G165" s="723"/>
      <c r="H165" s="427"/>
      <c r="I165" s="427"/>
    </row>
    <row r="166" spans="1:9" ht="18">
      <c r="A166" s="429"/>
      <c r="B166" s="429"/>
      <c r="C166" s="427"/>
      <c r="D166" s="427"/>
      <c r="E166" s="427"/>
      <c r="F166" s="427"/>
      <c r="G166" s="427"/>
      <c r="H166" s="427"/>
      <c r="I166" s="427"/>
    </row>
    <row r="167" spans="1:9" ht="18">
      <c r="A167" s="429"/>
      <c r="B167" s="429"/>
      <c r="C167" s="427"/>
      <c r="D167" s="427"/>
      <c r="E167" s="427"/>
      <c r="F167" s="427"/>
      <c r="G167" s="427"/>
      <c r="H167" s="427"/>
      <c r="I167" s="427"/>
    </row>
    <row r="168" spans="1:9" ht="18">
      <c r="A168" s="429"/>
      <c r="B168" s="429"/>
      <c r="C168" s="427"/>
      <c r="D168" s="427"/>
      <c r="E168" s="427"/>
      <c r="F168" s="427"/>
      <c r="G168" s="427"/>
      <c r="H168" s="427"/>
      <c r="I168" s="427"/>
    </row>
    <row r="169" spans="1:9" ht="18.75" thickBot="1">
      <c r="A169" s="429"/>
      <c r="B169" s="429"/>
      <c r="C169" s="427"/>
      <c r="D169" s="427"/>
      <c r="E169" s="427"/>
      <c r="F169" s="427"/>
      <c r="G169" s="427"/>
      <c r="H169" s="427"/>
      <c r="I169" s="1" t="s">
        <v>65</v>
      </c>
    </row>
    <row r="170" spans="1:9" ht="12.75">
      <c r="A170" s="7" t="s">
        <v>35</v>
      </c>
      <c r="B170" s="7"/>
      <c r="C170" s="64" t="s">
        <v>305</v>
      </c>
      <c r="D170" s="64" t="s">
        <v>305</v>
      </c>
      <c r="E170" s="64" t="s">
        <v>45</v>
      </c>
      <c r="F170" s="64" t="s">
        <v>28</v>
      </c>
      <c r="G170" s="143"/>
      <c r="H170" s="80"/>
      <c r="I170" s="64"/>
    </row>
    <row r="171" spans="1:9" ht="12.75">
      <c r="A171" s="9" t="s">
        <v>0</v>
      </c>
      <c r="B171" s="45" t="s">
        <v>3</v>
      </c>
      <c r="C171" s="10" t="s">
        <v>306</v>
      </c>
      <c r="D171" s="65" t="s">
        <v>307</v>
      </c>
      <c r="E171" s="65" t="s">
        <v>1</v>
      </c>
      <c r="F171" s="65" t="s">
        <v>29</v>
      </c>
      <c r="G171" s="81" t="s">
        <v>30</v>
      </c>
      <c r="H171" s="81" t="s">
        <v>31</v>
      </c>
      <c r="I171" s="65" t="s">
        <v>60</v>
      </c>
    </row>
    <row r="172" spans="1:9" ht="13.5" thickBot="1">
      <c r="A172" s="9"/>
      <c r="B172" s="46"/>
      <c r="C172" s="66">
        <v>2017</v>
      </c>
      <c r="D172" s="66"/>
      <c r="E172" s="66" t="s">
        <v>2</v>
      </c>
      <c r="F172" s="66" t="s">
        <v>97</v>
      </c>
      <c r="G172" s="144" t="s">
        <v>62</v>
      </c>
      <c r="H172" s="144" t="s">
        <v>32</v>
      </c>
      <c r="I172" s="66" t="s">
        <v>61</v>
      </c>
    </row>
    <row r="173" spans="1:9" ht="13.5" thickBot="1">
      <c r="A173" s="12"/>
      <c r="B173" s="61"/>
      <c r="C173" s="15" t="s">
        <v>309</v>
      </c>
      <c r="D173" s="545" t="s">
        <v>308</v>
      </c>
      <c r="E173" s="13">
        <v>3</v>
      </c>
      <c r="F173" s="13">
        <v>4</v>
      </c>
      <c r="G173" s="14">
        <v>5</v>
      </c>
      <c r="H173" s="15">
        <v>6</v>
      </c>
      <c r="I173" s="15">
        <v>7</v>
      </c>
    </row>
    <row r="174" spans="1:9" ht="12.75">
      <c r="A174" s="131">
        <v>4</v>
      </c>
      <c r="B174" s="62" t="s">
        <v>85</v>
      </c>
      <c r="C174" s="305">
        <f>D174</f>
        <v>1311</v>
      </c>
      <c r="D174" s="539">
        <f>E174+F174+G174+H174+I174</f>
        <v>1311</v>
      </c>
      <c r="E174" s="202">
        <v>1311</v>
      </c>
      <c r="F174" s="169"/>
      <c r="G174" s="169"/>
      <c r="H174" s="169"/>
      <c r="I174" s="571"/>
    </row>
    <row r="175" spans="1:9" ht="12.75">
      <c r="A175" s="119">
        <v>5</v>
      </c>
      <c r="B175" s="138" t="s">
        <v>123</v>
      </c>
      <c r="C175" s="305">
        <f aca="true" t="shared" si="31" ref="C175:C194">D175</f>
        <v>50</v>
      </c>
      <c r="D175" s="539">
        <f aca="true" t="shared" si="32" ref="D175:D193">E175+F175+G175+H175+I175</f>
        <v>50</v>
      </c>
      <c r="E175" s="202">
        <v>50</v>
      </c>
      <c r="F175" s="169"/>
      <c r="G175" s="169"/>
      <c r="H175" s="169"/>
      <c r="I175" s="571"/>
    </row>
    <row r="176" spans="1:9" ht="12.75">
      <c r="A176" s="119">
        <v>6</v>
      </c>
      <c r="B176" s="138" t="s">
        <v>124</v>
      </c>
      <c r="C176" s="305">
        <f t="shared" si="31"/>
        <v>100</v>
      </c>
      <c r="D176" s="539">
        <f t="shared" si="32"/>
        <v>100</v>
      </c>
      <c r="E176" s="205">
        <v>100</v>
      </c>
      <c r="F176" s="233"/>
      <c r="G176" s="233"/>
      <c r="H176" s="233"/>
      <c r="I176" s="572"/>
    </row>
    <row r="177" spans="1:12" ht="12.75">
      <c r="A177" s="119">
        <v>7</v>
      </c>
      <c r="B177" s="138" t="s">
        <v>548</v>
      </c>
      <c r="C177" s="305">
        <f t="shared" si="31"/>
        <v>1200</v>
      </c>
      <c r="D177" s="539">
        <f t="shared" si="32"/>
        <v>1200</v>
      </c>
      <c r="E177" s="205">
        <v>100</v>
      </c>
      <c r="F177" s="233"/>
      <c r="G177" s="233">
        <v>1000</v>
      </c>
      <c r="H177" s="233">
        <v>100</v>
      </c>
      <c r="I177" s="572"/>
      <c r="J177" s="719"/>
      <c r="K177" s="719"/>
      <c r="L177" s="719"/>
    </row>
    <row r="178" spans="1:9" ht="12.75">
      <c r="A178" s="119">
        <v>8</v>
      </c>
      <c r="B178" s="138" t="s">
        <v>125</v>
      </c>
      <c r="C178" s="305">
        <f t="shared" si="31"/>
        <v>50</v>
      </c>
      <c r="D178" s="539">
        <f t="shared" si="32"/>
        <v>50</v>
      </c>
      <c r="E178" s="205">
        <v>50</v>
      </c>
      <c r="F178" s="233"/>
      <c r="G178" s="233"/>
      <c r="H178" s="180">
        <v>0</v>
      </c>
      <c r="I178" s="572"/>
    </row>
    <row r="179" spans="1:9" ht="12.75">
      <c r="A179" s="324">
        <v>9</v>
      </c>
      <c r="B179" s="416" t="s">
        <v>128</v>
      </c>
      <c r="C179" s="305"/>
      <c r="D179" s="539"/>
      <c r="E179" s="205"/>
      <c r="F179" s="233"/>
      <c r="G179" s="233"/>
      <c r="H179" s="180"/>
      <c r="I179" s="572"/>
    </row>
    <row r="180" spans="1:9" ht="12.75">
      <c r="A180" s="136"/>
      <c r="B180" s="417" t="s">
        <v>129</v>
      </c>
      <c r="C180" s="305">
        <f t="shared" si="31"/>
        <v>1000</v>
      </c>
      <c r="D180" s="539">
        <f t="shared" si="32"/>
        <v>1000</v>
      </c>
      <c r="E180" s="202">
        <v>1000</v>
      </c>
      <c r="F180" s="169"/>
      <c r="G180" s="169"/>
      <c r="H180" s="168">
        <v>0</v>
      </c>
      <c r="I180" s="571"/>
    </row>
    <row r="181" spans="1:9" ht="12.75">
      <c r="A181" s="324">
        <v>10</v>
      </c>
      <c r="B181" s="416" t="s">
        <v>126</v>
      </c>
      <c r="C181" s="305"/>
      <c r="D181" s="539"/>
      <c r="E181" s="205"/>
      <c r="F181" s="233"/>
      <c r="G181" s="233"/>
      <c r="H181" s="233"/>
      <c r="I181" s="233"/>
    </row>
    <row r="182" spans="1:9" ht="12.75">
      <c r="A182" s="135"/>
      <c r="B182" s="417" t="s">
        <v>127</v>
      </c>
      <c r="C182" s="305">
        <f t="shared" si="31"/>
        <v>92</v>
      </c>
      <c r="D182" s="539">
        <f t="shared" si="32"/>
        <v>92</v>
      </c>
      <c r="E182" s="205"/>
      <c r="F182" s="233"/>
      <c r="G182" s="233"/>
      <c r="H182" s="233">
        <v>92</v>
      </c>
      <c r="I182" s="233"/>
    </row>
    <row r="183" spans="1:9" ht="12.75">
      <c r="A183" s="324">
        <v>11</v>
      </c>
      <c r="B183" s="331" t="s">
        <v>310</v>
      </c>
      <c r="C183" s="305"/>
      <c r="D183" s="539"/>
      <c r="E183" s="205"/>
      <c r="F183" s="233"/>
      <c r="G183" s="233"/>
      <c r="H183" s="233"/>
      <c r="I183" s="233"/>
    </row>
    <row r="184" spans="1:9" ht="12.75">
      <c r="A184" s="135"/>
      <c r="B184" s="332" t="s">
        <v>311</v>
      </c>
      <c r="C184" s="305">
        <f t="shared" si="31"/>
        <v>204</v>
      </c>
      <c r="D184" s="539">
        <f t="shared" si="32"/>
        <v>204</v>
      </c>
      <c r="E184" s="205"/>
      <c r="F184" s="233"/>
      <c r="G184" s="233"/>
      <c r="H184" s="233">
        <v>204</v>
      </c>
      <c r="I184" s="233"/>
    </row>
    <row r="185" spans="1:9" ht="12.75">
      <c r="A185" s="136"/>
      <c r="B185" s="426" t="s">
        <v>312</v>
      </c>
      <c r="C185" s="305"/>
      <c r="D185" s="539"/>
      <c r="E185" s="205"/>
      <c r="F185" s="233"/>
      <c r="G185" s="233"/>
      <c r="H185" s="233"/>
      <c r="I185" s="233"/>
    </row>
    <row r="186" spans="1:9" ht="12.75">
      <c r="A186" s="327">
        <v>12</v>
      </c>
      <c r="B186" s="430" t="s">
        <v>314</v>
      </c>
      <c r="C186" s="305">
        <f t="shared" si="31"/>
        <v>50</v>
      </c>
      <c r="D186" s="539">
        <f t="shared" si="32"/>
        <v>50</v>
      </c>
      <c r="E186" s="205">
        <v>50</v>
      </c>
      <c r="F186" s="233"/>
      <c r="G186" s="233"/>
      <c r="H186" s="180">
        <v>0</v>
      </c>
      <c r="I186" s="233"/>
    </row>
    <row r="187" spans="1:9" ht="12.75">
      <c r="A187" s="327">
        <v>13</v>
      </c>
      <c r="B187" s="331" t="s">
        <v>313</v>
      </c>
      <c r="C187" s="305">
        <f t="shared" si="31"/>
        <v>50</v>
      </c>
      <c r="D187" s="539">
        <f t="shared" si="32"/>
        <v>50</v>
      </c>
      <c r="E187" s="205">
        <v>50</v>
      </c>
      <c r="F187" s="233"/>
      <c r="G187" s="233"/>
      <c r="H187" s="180"/>
      <c r="I187" s="233"/>
    </row>
    <row r="188" spans="1:9" ht="12.75">
      <c r="A188" s="376">
        <v>14</v>
      </c>
      <c r="B188" s="331" t="s">
        <v>315</v>
      </c>
      <c r="C188" s="305"/>
      <c r="D188" s="539"/>
      <c r="E188" s="205"/>
      <c r="F188" s="233"/>
      <c r="G188" s="233"/>
      <c r="H188" s="180">
        <v>0</v>
      </c>
      <c r="I188" s="233"/>
    </row>
    <row r="189" spans="1:9" ht="12.75">
      <c r="A189" s="377"/>
      <c r="B189" s="426" t="s">
        <v>316</v>
      </c>
      <c r="C189" s="305">
        <f t="shared" si="31"/>
        <v>500</v>
      </c>
      <c r="D189" s="539">
        <f t="shared" si="32"/>
        <v>500</v>
      </c>
      <c r="E189" s="205">
        <v>500</v>
      </c>
      <c r="F189" s="233"/>
      <c r="G189" s="233"/>
      <c r="H189" s="233"/>
      <c r="I189" s="233"/>
    </row>
    <row r="190" spans="1:9" ht="12.75">
      <c r="A190" s="376">
        <v>15</v>
      </c>
      <c r="B190" s="331" t="s">
        <v>317</v>
      </c>
      <c r="C190" s="305"/>
      <c r="D190" s="539"/>
      <c r="E190" s="205"/>
      <c r="F190" s="233"/>
      <c r="G190" s="233"/>
      <c r="H190" s="233"/>
      <c r="I190" s="233"/>
    </row>
    <row r="191" spans="1:9" ht="12.75">
      <c r="A191" s="377"/>
      <c r="B191" s="426" t="s">
        <v>318</v>
      </c>
      <c r="C191" s="305">
        <f t="shared" si="31"/>
        <v>50</v>
      </c>
      <c r="D191" s="539">
        <f t="shared" si="32"/>
        <v>50</v>
      </c>
      <c r="E191" s="205">
        <v>50</v>
      </c>
      <c r="F191" s="233"/>
      <c r="G191" s="233"/>
      <c r="H191" s="233"/>
      <c r="I191" s="233"/>
    </row>
    <row r="192" spans="1:9" ht="12.75">
      <c r="A192" s="327">
        <v>16</v>
      </c>
      <c r="B192" s="62" t="s">
        <v>319</v>
      </c>
      <c r="C192" s="305">
        <f t="shared" si="31"/>
        <v>50</v>
      </c>
      <c r="D192" s="539">
        <f t="shared" si="32"/>
        <v>50</v>
      </c>
      <c r="E192" s="205">
        <v>50</v>
      </c>
      <c r="F192" s="233"/>
      <c r="G192" s="233"/>
      <c r="H192" s="233"/>
      <c r="I192" s="233"/>
    </row>
    <row r="193" spans="1:9" ht="13.5" thickBot="1">
      <c r="A193" s="327">
        <v>17</v>
      </c>
      <c r="B193" s="430" t="s">
        <v>320</v>
      </c>
      <c r="C193" s="305">
        <f t="shared" si="31"/>
        <v>50</v>
      </c>
      <c r="D193" s="539">
        <f t="shared" si="32"/>
        <v>50</v>
      </c>
      <c r="E193" s="205">
        <v>50</v>
      </c>
      <c r="F193" s="233"/>
      <c r="G193" s="233"/>
      <c r="H193" s="233"/>
      <c r="I193" s="233"/>
    </row>
    <row r="194" spans="1:9" ht="13.5" thickBot="1">
      <c r="A194" s="72"/>
      <c r="B194" s="384" t="s">
        <v>95</v>
      </c>
      <c r="C194" s="290">
        <f t="shared" si="31"/>
        <v>11645.25</v>
      </c>
      <c r="D194" s="532">
        <f>E194+F194+G194+H194+I194</f>
        <v>11645.25</v>
      </c>
      <c r="E194" s="237">
        <f>E195+E237</f>
        <v>997.25</v>
      </c>
      <c r="F194" s="192">
        <f>F195+F237</f>
        <v>0</v>
      </c>
      <c r="G194" s="237">
        <f>G195+G237</f>
        <v>7495</v>
      </c>
      <c r="H194" s="237">
        <f>H195+H237</f>
        <v>3153</v>
      </c>
      <c r="I194" s="192">
        <f>I195+I237</f>
        <v>0</v>
      </c>
    </row>
    <row r="195" spans="1:9" ht="13.5" thickBot="1">
      <c r="A195" s="137"/>
      <c r="B195" s="383" t="s">
        <v>96</v>
      </c>
      <c r="C195" s="290">
        <f>D195</f>
        <v>8380</v>
      </c>
      <c r="D195" s="532">
        <f>E195+F195+G195+H195+I195</f>
        <v>8380</v>
      </c>
      <c r="E195" s="237">
        <f>E196+E197+E198+E199+E200+E201+E202+E204+E203+E205+E206+E207+E208+E210+E209+E211+E218</f>
        <v>828</v>
      </c>
      <c r="F195" s="192">
        <f>F196+F197+F198+F199+F200+F201+F202+F204+F203+F205+F206+F207+F208+F210+F209+F211+F218</f>
        <v>0</v>
      </c>
      <c r="G195" s="237">
        <f>G196+G197+G198+G199+G200+G201+G202+G204+G203+G205+G206+G207+G208+G210+G209+G211+G218</f>
        <v>7495</v>
      </c>
      <c r="H195" s="237">
        <f>H196+H197+H198+H199+H200+H201+H202+H204+H203+H205+H206+H207+H208+H210+H209+H211+H218</f>
        <v>57</v>
      </c>
      <c r="I195" s="192">
        <f>I196+I197+I198+I199+I200+I201+I202+I204+I203+I205+I206+I207+I208+I210+I209+I211+I218</f>
        <v>0</v>
      </c>
    </row>
    <row r="196" spans="1:10" s="112" customFormat="1" ht="12.75">
      <c r="A196" s="576">
        <v>1</v>
      </c>
      <c r="B196" s="573" t="s">
        <v>321</v>
      </c>
      <c r="C196" s="301">
        <f>D196</f>
        <v>1323</v>
      </c>
      <c r="D196" s="537">
        <f>E196+F196+G196+H196+I196</f>
        <v>1323</v>
      </c>
      <c r="E196" s="357">
        <v>132</v>
      </c>
      <c r="F196" s="210"/>
      <c r="G196" s="357">
        <v>1188</v>
      </c>
      <c r="H196" s="210">
        <v>3</v>
      </c>
      <c r="I196" s="214"/>
      <c r="J196" s="112">
        <v>1320</v>
      </c>
    </row>
    <row r="197" spans="1:9" s="112" customFormat="1" ht="12.75">
      <c r="A197" s="576">
        <v>2</v>
      </c>
      <c r="B197" s="574" t="s">
        <v>322</v>
      </c>
      <c r="C197" s="301">
        <f aca="true" t="shared" si="33" ref="C197:C211">D197</f>
        <v>350</v>
      </c>
      <c r="D197" s="537">
        <f aca="true" t="shared" si="34" ref="D197:D211">E197+F197+G197+H197+I197</f>
        <v>350</v>
      </c>
      <c r="E197" s="357">
        <v>35</v>
      </c>
      <c r="F197" s="205"/>
      <c r="G197" s="357">
        <v>315</v>
      </c>
      <c r="H197" s="205"/>
      <c r="I197" s="216"/>
    </row>
    <row r="198" spans="1:9" s="112" customFormat="1" ht="12.75">
      <c r="A198" s="576">
        <v>3</v>
      </c>
      <c r="B198" s="574" t="s">
        <v>323</v>
      </c>
      <c r="C198" s="301">
        <f t="shared" si="33"/>
        <v>500</v>
      </c>
      <c r="D198" s="537">
        <f t="shared" si="34"/>
        <v>500</v>
      </c>
      <c r="E198" s="357">
        <v>50</v>
      </c>
      <c r="F198" s="205"/>
      <c r="G198" s="357">
        <v>450</v>
      </c>
      <c r="H198" s="205"/>
      <c r="I198" s="216"/>
    </row>
    <row r="199" spans="1:9" s="112" customFormat="1" ht="12.75">
      <c r="A199" s="576">
        <v>4</v>
      </c>
      <c r="B199" s="574" t="s">
        <v>324</v>
      </c>
      <c r="C199" s="301">
        <f t="shared" si="33"/>
        <v>200</v>
      </c>
      <c r="D199" s="537">
        <f t="shared" si="34"/>
        <v>200</v>
      </c>
      <c r="E199" s="357">
        <v>20</v>
      </c>
      <c r="F199" s="205"/>
      <c r="G199" s="357">
        <v>180</v>
      </c>
      <c r="H199" s="205"/>
      <c r="I199" s="216"/>
    </row>
    <row r="200" spans="1:9" s="112" customFormat="1" ht="12.75">
      <c r="A200" s="576">
        <v>5</v>
      </c>
      <c r="B200" s="575" t="s">
        <v>325</v>
      </c>
      <c r="C200" s="301">
        <f t="shared" si="33"/>
        <v>756</v>
      </c>
      <c r="D200" s="537">
        <f t="shared" si="34"/>
        <v>756</v>
      </c>
      <c r="E200" s="577">
        <v>76</v>
      </c>
      <c r="F200" s="205"/>
      <c r="G200" s="577">
        <v>680</v>
      </c>
      <c r="H200" s="205"/>
      <c r="I200" s="205"/>
    </row>
    <row r="201" spans="1:9" s="112" customFormat="1" ht="12.75">
      <c r="A201" s="576">
        <v>6</v>
      </c>
      <c r="B201" s="575" t="s">
        <v>326</v>
      </c>
      <c r="C201" s="301">
        <f t="shared" si="33"/>
        <v>540</v>
      </c>
      <c r="D201" s="537">
        <f t="shared" si="34"/>
        <v>540</v>
      </c>
      <c r="E201" s="577">
        <v>54</v>
      </c>
      <c r="F201" s="205"/>
      <c r="G201" s="577">
        <v>486</v>
      </c>
      <c r="H201" s="205"/>
      <c r="I201" s="216"/>
    </row>
    <row r="202" spans="1:9" s="112" customFormat="1" ht="12.75">
      <c r="A202" s="576">
        <v>7</v>
      </c>
      <c r="B202" s="574" t="s">
        <v>327</v>
      </c>
      <c r="C202" s="301">
        <f t="shared" si="33"/>
        <v>442</v>
      </c>
      <c r="D202" s="537">
        <f t="shared" si="34"/>
        <v>442</v>
      </c>
      <c r="E202" s="357">
        <v>45</v>
      </c>
      <c r="F202" s="202"/>
      <c r="G202" s="357">
        <v>397</v>
      </c>
      <c r="H202" s="202"/>
      <c r="I202" s="218"/>
    </row>
    <row r="203" spans="1:9" s="113" customFormat="1" ht="12.75">
      <c r="A203" s="134">
        <v>8</v>
      </c>
      <c r="B203" s="578" t="s">
        <v>328</v>
      </c>
      <c r="C203" s="301">
        <f t="shared" si="33"/>
        <v>2400</v>
      </c>
      <c r="D203" s="537">
        <f t="shared" si="34"/>
        <v>2400</v>
      </c>
      <c r="E203" s="357">
        <v>240</v>
      </c>
      <c r="F203" s="205"/>
      <c r="G203" s="357">
        <v>2160</v>
      </c>
      <c r="H203" s="205"/>
      <c r="I203" s="205"/>
    </row>
    <row r="204" spans="1:10" s="113" customFormat="1" ht="12.75">
      <c r="A204" s="148">
        <v>9</v>
      </c>
      <c r="B204" s="582" t="s">
        <v>329</v>
      </c>
      <c r="C204" s="301">
        <f t="shared" si="33"/>
        <v>78</v>
      </c>
      <c r="D204" s="537">
        <f t="shared" si="34"/>
        <v>78</v>
      </c>
      <c r="E204" s="583">
        <v>8</v>
      </c>
      <c r="F204" s="205"/>
      <c r="G204" s="583">
        <v>70</v>
      </c>
      <c r="H204" s="205"/>
      <c r="I204" s="205"/>
      <c r="J204" s="580"/>
    </row>
    <row r="205" spans="1:10" s="113" customFormat="1" ht="12.75">
      <c r="A205" s="344">
        <v>10</v>
      </c>
      <c r="B205" s="581" t="s">
        <v>330</v>
      </c>
      <c r="C205" s="301">
        <f t="shared" si="33"/>
        <v>80</v>
      </c>
      <c r="D205" s="537">
        <f t="shared" si="34"/>
        <v>80</v>
      </c>
      <c r="E205" s="583">
        <v>8</v>
      </c>
      <c r="F205" s="205"/>
      <c r="G205" s="583">
        <v>72</v>
      </c>
      <c r="H205" s="205"/>
      <c r="I205" s="205"/>
      <c r="J205" s="580"/>
    </row>
    <row r="206" spans="1:10" s="113" customFormat="1" ht="12.75">
      <c r="A206" s="148">
        <v>11</v>
      </c>
      <c r="B206" s="582" t="s">
        <v>331</v>
      </c>
      <c r="C206" s="301">
        <f t="shared" si="33"/>
        <v>40</v>
      </c>
      <c r="D206" s="537">
        <f t="shared" si="34"/>
        <v>40</v>
      </c>
      <c r="E206" s="583">
        <v>4</v>
      </c>
      <c r="F206" s="205"/>
      <c r="G206" s="583">
        <v>36</v>
      </c>
      <c r="H206" s="205"/>
      <c r="I206" s="205"/>
      <c r="J206" s="580"/>
    </row>
    <row r="207" spans="1:10" s="113" customFormat="1" ht="12.75">
      <c r="A207" s="149">
        <v>12</v>
      </c>
      <c r="B207" s="581" t="s">
        <v>332</v>
      </c>
      <c r="C207" s="301">
        <f t="shared" si="33"/>
        <v>26</v>
      </c>
      <c r="D207" s="537">
        <f t="shared" si="34"/>
        <v>26</v>
      </c>
      <c r="E207" s="583">
        <v>3</v>
      </c>
      <c r="F207" s="205"/>
      <c r="G207" s="583">
        <v>23</v>
      </c>
      <c r="H207" s="205"/>
      <c r="I207" s="205"/>
      <c r="J207" s="580"/>
    </row>
    <row r="208" spans="1:10" s="113" customFormat="1" ht="12.75">
      <c r="A208" s="149">
        <v>13</v>
      </c>
      <c r="B208" s="579" t="s">
        <v>333</v>
      </c>
      <c r="C208" s="301">
        <f t="shared" si="33"/>
        <v>22</v>
      </c>
      <c r="D208" s="537">
        <f t="shared" si="34"/>
        <v>22</v>
      </c>
      <c r="E208" s="583">
        <v>3</v>
      </c>
      <c r="F208" s="205"/>
      <c r="G208" s="583">
        <v>19</v>
      </c>
      <c r="H208" s="205"/>
      <c r="I208" s="205"/>
      <c r="J208" s="580"/>
    </row>
    <row r="209" spans="1:10" s="113" customFormat="1" ht="12.75">
      <c r="A209" s="148">
        <v>14</v>
      </c>
      <c r="B209" s="579" t="s">
        <v>334</v>
      </c>
      <c r="C209" s="301">
        <f t="shared" si="33"/>
        <v>15</v>
      </c>
      <c r="D209" s="537">
        <f t="shared" si="34"/>
        <v>15</v>
      </c>
      <c r="E209" s="583">
        <v>2</v>
      </c>
      <c r="F209" s="205"/>
      <c r="G209" s="583">
        <v>13</v>
      </c>
      <c r="H209" s="205"/>
      <c r="I209" s="205"/>
      <c r="J209" s="580"/>
    </row>
    <row r="210" spans="1:10" s="113" customFormat="1" ht="12.75">
      <c r="A210" s="148">
        <v>15</v>
      </c>
      <c r="B210" s="579" t="s">
        <v>335</v>
      </c>
      <c r="C210" s="301">
        <f t="shared" si="33"/>
        <v>44</v>
      </c>
      <c r="D210" s="537">
        <f t="shared" si="34"/>
        <v>44</v>
      </c>
      <c r="E210" s="583">
        <v>5</v>
      </c>
      <c r="F210" s="205"/>
      <c r="G210" s="583">
        <v>39</v>
      </c>
      <c r="H210" s="205"/>
      <c r="I210" s="205"/>
      <c r="J210" s="580"/>
    </row>
    <row r="211" spans="1:10" s="113" customFormat="1" ht="12.75">
      <c r="A211" s="148">
        <v>16</v>
      </c>
      <c r="B211" s="582" t="s">
        <v>336</v>
      </c>
      <c r="C211" s="205">
        <f t="shared" si="33"/>
        <v>45</v>
      </c>
      <c r="D211" s="205">
        <f t="shared" si="34"/>
        <v>45</v>
      </c>
      <c r="E211" s="583">
        <v>5</v>
      </c>
      <c r="F211" s="205"/>
      <c r="G211" s="583">
        <v>40</v>
      </c>
      <c r="H211" s="205"/>
      <c r="I211" s="205"/>
      <c r="J211" s="580"/>
    </row>
    <row r="212" spans="1:9" s="113" customFormat="1" ht="18">
      <c r="A212" s="429"/>
      <c r="B212" s="429"/>
      <c r="C212" s="427"/>
      <c r="D212" s="427"/>
      <c r="E212" s="723"/>
      <c r="F212" s="723"/>
      <c r="G212" s="723"/>
      <c r="H212" s="427"/>
      <c r="I212" s="427"/>
    </row>
    <row r="213" spans="1:9" s="113" customFormat="1" ht="18.75" thickBot="1">
      <c r="A213" s="429"/>
      <c r="B213" s="429"/>
      <c r="C213" s="427"/>
      <c r="D213" s="427"/>
      <c r="E213" s="427"/>
      <c r="F213" s="427"/>
      <c r="G213" s="427"/>
      <c r="H213" s="427"/>
      <c r="I213" s="1" t="s">
        <v>65</v>
      </c>
    </row>
    <row r="214" spans="1:9" s="113" customFormat="1" ht="12.75">
      <c r="A214" s="7" t="s">
        <v>35</v>
      </c>
      <c r="B214" s="7"/>
      <c r="C214" s="64" t="s">
        <v>305</v>
      </c>
      <c r="D214" s="64" t="s">
        <v>305</v>
      </c>
      <c r="E214" s="64" t="s">
        <v>45</v>
      </c>
      <c r="F214" s="64" t="s">
        <v>28</v>
      </c>
      <c r="G214" s="143"/>
      <c r="H214" s="80"/>
      <c r="I214" s="64"/>
    </row>
    <row r="215" spans="1:9" s="113" customFormat="1" ht="12.75">
      <c r="A215" s="9" t="s">
        <v>0</v>
      </c>
      <c r="B215" s="45" t="s">
        <v>3</v>
      </c>
      <c r="C215" s="10" t="s">
        <v>306</v>
      </c>
      <c r="D215" s="65" t="s">
        <v>307</v>
      </c>
      <c r="E215" s="65" t="s">
        <v>1</v>
      </c>
      <c r="F215" s="65" t="s">
        <v>29</v>
      </c>
      <c r="G215" s="81" t="s">
        <v>30</v>
      </c>
      <c r="H215" s="81" t="s">
        <v>31</v>
      </c>
      <c r="I215" s="65" t="s">
        <v>60</v>
      </c>
    </row>
    <row r="216" spans="1:9" s="113" customFormat="1" ht="13.5" thickBot="1">
      <c r="A216" s="9"/>
      <c r="B216" s="46"/>
      <c r="C216" s="66">
        <v>2017</v>
      </c>
      <c r="D216" s="66"/>
      <c r="E216" s="66" t="s">
        <v>2</v>
      </c>
      <c r="F216" s="66" t="s">
        <v>97</v>
      </c>
      <c r="G216" s="144" t="s">
        <v>62</v>
      </c>
      <c r="H216" s="144" t="s">
        <v>32</v>
      </c>
      <c r="I216" s="66" t="s">
        <v>61</v>
      </c>
    </row>
    <row r="217" spans="1:9" s="113" customFormat="1" ht="13.5" thickBot="1">
      <c r="A217" s="12"/>
      <c r="B217" s="61"/>
      <c r="C217" s="8" t="s">
        <v>309</v>
      </c>
      <c r="D217" s="659" t="s">
        <v>308</v>
      </c>
      <c r="E217" s="661">
        <v>3</v>
      </c>
      <c r="F217" s="661">
        <v>4</v>
      </c>
      <c r="G217" s="660">
        <v>5</v>
      </c>
      <c r="H217" s="8">
        <v>6</v>
      </c>
      <c r="I217" s="8">
        <v>7</v>
      </c>
    </row>
    <row r="218" spans="1:9" s="113" customFormat="1" ht="13.5" thickBot="1">
      <c r="A218" s="662">
        <v>17</v>
      </c>
      <c r="B218" s="663" t="s">
        <v>497</v>
      </c>
      <c r="C218" s="669">
        <f>D218</f>
        <v>1519</v>
      </c>
      <c r="D218" s="670">
        <f>E218+F218+G218+H218+I218</f>
        <v>1519</v>
      </c>
      <c r="E218" s="670">
        <f>E219+E220+E221+E222+E223+E224+E225+E226+E227+E228+E229+E230+E231+E232+E233+E234+E235+E236</f>
        <v>138</v>
      </c>
      <c r="F218" s="671">
        <f>F219+F220+F221+F222+F223+F224+F225+F226+F227+F228+F229+F230+F231+F232+F233+F234+F235+F236</f>
        <v>0</v>
      </c>
      <c r="G218" s="670">
        <f>G219+G220+G221+G222+G223+G224+G225+G226+G227+G228+G229+G230+G231+G232+G233+G234+G235+G236</f>
        <v>1327</v>
      </c>
      <c r="H218" s="670">
        <f>H219+H220+H221+H222+H223+H224+H225+H226+H227+H228+H229+H230+H231+H232+H233+H234+H235+H236</f>
        <v>54</v>
      </c>
      <c r="I218" s="672">
        <f>I219+I220+I221+I222+I223+I224+I225+I226+I227+I228+I229+I230+I231+I232+I233+I234+I235+I236</f>
        <v>0</v>
      </c>
    </row>
    <row r="219" spans="1:9" s="113" customFormat="1" ht="12.75">
      <c r="A219" s="664" t="s">
        <v>516</v>
      </c>
      <c r="B219" s="665" t="s">
        <v>498</v>
      </c>
      <c r="C219" s="673">
        <f>D219</f>
        <v>56</v>
      </c>
      <c r="D219" s="673">
        <f>E219+F219+G219+H219+I219</f>
        <v>56</v>
      </c>
      <c r="E219" s="673">
        <v>5</v>
      </c>
      <c r="F219" s="673"/>
      <c r="G219" s="673">
        <v>48</v>
      </c>
      <c r="H219" s="673">
        <v>3</v>
      </c>
      <c r="I219" s="673"/>
    </row>
    <row r="220" spans="1:9" s="113" customFormat="1" ht="12.75">
      <c r="A220" s="666" t="s">
        <v>517</v>
      </c>
      <c r="B220" s="667" t="s">
        <v>499</v>
      </c>
      <c r="C220" s="673">
        <f aca="true" t="shared" si="35" ref="C220:C236">D220</f>
        <v>14</v>
      </c>
      <c r="D220" s="673">
        <f aca="true" t="shared" si="36" ref="D220:D236">E220+F220+G220+H220+I220</f>
        <v>14</v>
      </c>
      <c r="E220" s="493">
        <v>1</v>
      </c>
      <c r="F220" s="493"/>
      <c r="G220" s="493">
        <v>10</v>
      </c>
      <c r="H220" s="493">
        <v>3</v>
      </c>
      <c r="I220" s="493"/>
    </row>
    <row r="221" spans="1:9" s="113" customFormat="1" ht="12.75">
      <c r="A221" s="666" t="s">
        <v>518</v>
      </c>
      <c r="B221" s="667" t="s">
        <v>500</v>
      </c>
      <c r="C221" s="673">
        <f t="shared" si="35"/>
        <v>11</v>
      </c>
      <c r="D221" s="673">
        <f t="shared" si="36"/>
        <v>11</v>
      </c>
      <c r="E221" s="493">
        <v>1</v>
      </c>
      <c r="F221" s="493"/>
      <c r="G221" s="493">
        <v>7</v>
      </c>
      <c r="H221" s="493">
        <v>3</v>
      </c>
      <c r="I221" s="493"/>
    </row>
    <row r="222" spans="1:9" s="113" customFormat="1" ht="24">
      <c r="A222" s="666" t="s">
        <v>519</v>
      </c>
      <c r="B222" s="667" t="s">
        <v>501</v>
      </c>
      <c r="C222" s="673">
        <f t="shared" si="35"/>
        <v>25</v>
      </c>
      <c r="D222" s="673">
        <f t="shared" si="36"/>
        <v>25</v>
      </c>
      <c r="E222" s="493">
        <v>2</v>
      </c>
      <c r="F222" s="493"/>
      <c r="G222" s="493">
        <v>20</v>
      </c>
      <c r="H222" s="493">
        <v>3</v>
      </c>
      <c r="I222" s="493"/>
    </row>
    <row r="223" spans="1:9" s="113" customFormat="1" ht="12.75">
      <c r="A223" s="666" t="s">
        <v>520</v>
      </c>
      <c r="B223" s="667" t="s">
        <v>502</v>
      </c>
      <c r="C223" s="673">
        <f t="shared" si="35"/>
        <v>32</v>
      </c>
      <c r="D223" s="673">
        <f t="shared" si="36"/>
        <v>32</v>
      </c>
      <c r="E223" s="493">
        <v>3</v>
      </c>
      <c r="F223" s="493"/>
      <c r="G223" s="493">
        <v>26</v>
      </c>
      <c r="H223" s="493">
        <v>3</v>
      </c>
      <c r="I223" s="493"/>
    </row>
    <row r="224" spans="1:9" s="113" customFormat="1" ht="12.75">
      <c r="A224" s="666" t="s">
        <v>521</v>
      </c>
      <c r="B224" s="667" t="s">
        <v>503</v>
      </c>
      <c r="C224" s="673">
        <f t="shared" si="35"/>
        <v>53</v>
      </c>
      <c r="D224" s="673">
        <f t="shared" si="36"/>
        <v>53</v>
      </c>
      <c r="E224" s="493">
        <v>5</v>
      </c>
      <c r="F224" s="493"/>
      <c r="G224" s="493">
        <v>45</v>
      </c>
      <c r="H224" s="493">
        <v>3</v>
      </c>
      <c r="I224" s="493"/>
    </row>
    <row r="225" spans="1:9" s="113" customFormat="1" ht="12.75">
      <c r="A225" s="666" t="s">
        <v>522</v>
      </c>
      <c r="B225" s="667" t="s">
        <v>504</v>
      </c>
      <c r="C225" s="673">
        <f t="shared" si="35"/>
        <v>101</v>
      </c>
      <c r="D225" s="673">
        <f t="shared" si="36"/>
        <v>101</v>
      </c>
      <c r="E225" s="493">
        <v>9</v>
      </c>
      <c r="F225" s="493"/>
      <c r="G225" s="493">
        <v>89</v>
      </c>
      <c r="H225" s="493">
        <v>3</v>
      </c>
      <c r="I225" s="493"/>
    </row>
    <row r="226" spans="1:9" s="113" customFormat="1" ht="12.75">
      <c r="A226" s="666" t="s">
        <v>523</v>
      </c>
      <c r="B226" s="667" t="s">
        <v>505</v>
      </c>
      <c r="C226" s="673">
        <f t="shared" si="35"/>
        <v>101</v>
      </c>
      <c r="D226" s="673">
        <f t="shared" si="36"/>
        <v>101</v>
      </c>
      <c r="E226" s="493">
        <v>9</v>
      </c>
      <c r="F226" s="493"/>
      <c r="G226" s="493">
        <v>89</v>
      </c>
      <c r="H226" s="493">
        <v>3</v>
      </c>
      <c r="I226" s="493"/>
    </row>
    <row r="227" spans="1:9" s="113" customFormat="1" ht="24">
      <c r="A227" s="666" t="s">
        <v>524</v>
      </c>
      <c r="B227" s="667" t="s">
        <v>506</v>
      </c>
      <c r="C227" s="673">
        <f t="shared" si="35"/>
        <v>592</v>
      </c>
      <c r="D227" s="673">
        <f t="shared" si="36"/>
        <v>592</v>
      </c>
      <c r="E227" s="493">
        <v>54</v>
      </c>
      <c r="F227" s="493"/>
      <c r="G227" s="493">
        <v>535</v>
      </c>
      <c r="H227" s="493">
        <v>3</v>
      </c>
      <c r="I227" s="493"/>
    </row>
    <row r="228" spans="1:9" s="113" customFormat="1" ht="12.75">
      <c r="A228" s="668" t="s">
        <v>525</v>
      </c>
      <c r="B228" s="667" t="s">
        <v>507</v>
      </c>
      <c r="C228" s="673">
        <f t="shared" si="35"/>
        <v>109</v>
      </c>
      <c r="D228" s="673">
        <f t="shared" si="36"/>
        <v>109</v>
      </c>
      <c r="E228" s="493">
        <v>10</v>
      </c>
      <c r="F228" s="493"/>
      <c r="G228" s="493">
        <v>96</v>
      </c>
      <c r="H228" s="493">
        <v>3</v>
      </c>
      <c r="I228" s="493"/>
    </row>
    <row r="229" spans="1:9" s="113" customFormat="1" ht="24">
      <c r="A229" s="668" t="s">
        <v>526</v>
      </c>
      <c r="B229" s="667" t="s">
        <v>508</v>
      </c>
      <c r="C229" s="673">
        <f t="shared" si="35"/>
        <v>155</v>
      </c>
      <c r="D229" s="673">
        <f t="shared" si="36"/>
        <v>155</v>
      </c>
      <c r="E229" s="493">
        <v>14</v>
      </c>
      <c r="F229" s="493"/>
      <c r="G229" s="493">
        <v>138</v>
      </c>
      <c r="H229" s="493">
        <v>3</v>
      </c>
      <c r="I229" s="493"/>
    </row>
    <row r="230" spans="1:9" s="113" customFormat="1" ht="24">
      <c r="A230" s="668" t="s">
        <v>527</v>
      </c>
      <c r="B230" s="667" t="s">
        <v>509</v>
      </c>
      <c r="C230" s="673">
        <f t="shared" si="35"/>
        <v>68</v>
      </c>
      <c r="D230" s="673">
        <f t="shared" si="36"/>
        <v>68</v>
      </c>
      <c r="E230" s="493">
        <v>6</v>
      </c>
      <c r="F230" s="493"/>
      <c r="G230" s="493">
        <v>59</v>
      </c>
      <c r="H230" s="493">
        <v>3</v>
      </c>
      <c r="I230" s="493"/>
    </row>
    <row r="231" spans="1:9" s="113" customFormat="1" ht="12.75">
      <c r="A231" s="668" t="s">
        <v>528</v>
      </c>
      <c r="B231" s="667" t="s">
        <v>510</v>
      </c>
      <c r="C231" s="673">
        <f t="shared" si="35"/>
        <v>62</v>
      </c>
      <c r="D231" s="673">
        <f t="shared" si="36"/>
        <v>62</v>
      </c>
      <c r="E231" s="493">
        <v>6</v>
      </c>
      <c r="F231" s="493"/>
      <c r="G231" s="493">
        <v>53</v>
      </c>
      <c r="H231" s="493">
        <v>3</v>
      </c>
      <c r="I231" s="493"/>
    </row>
    <row r="232" spans="1:9" s="113" customFormat="1" ht="24">
      <c r="A232" s="668" t="s">
        <v>529</v>
      </c>
      <c r="B232" s="667" t="s">
        <v>511</v>
      </c>
      <c r="C232" s="673">
        <f t="shared" si="35"/>
        <v>43</v>
      </c>
      <c r="D232" s="673">
        <f t="shared" si="36"/>
        <v>43</v>
      </c>
      <c r="E232" s="493">
        <v>4</v>
      </c>
      <c r="F232" s="493"/>
      <c r="G232" s="493">
        <v>36</v>
      </c>
      <c r="H232" s="493">
        <v>3</v>
      </c>
      <c r="I232" s="493"/>
    </row>
    <row r="233" spans="1:9" s="113" customFormat="1" ht="12.75">
      <c r="A233" s="668" t="s">
        <v>530</v>
      </c>
      <c r="B233" s="667" t="s">
        <v>512</v>
      </c>
      <c r="C233" s="673">
        <f t="shared" si="35"/>
        <v>46</v>
      </c>
      <c r="D233" s="673">
        <f t="shared" si="36"/>
        <v>46</v>
      </c>
      <c r="E233" s="493">
        <v>4</v>
      </c>
      <c r="F233" s="493"/>
      <c r="G233" s="493">
        <v>39</v>
      </c>
      <c r="H233" s="493">
        <v>3</v>
      </c>
      <c r="I233" s="493"/>
    </row>
    <row r="234" spans="1:9" s="113" customFormat="1" ht="12.75">
      <c r="A234" s="668" t="s">
        <v>531</v>
      </c>
      <c r="B234" s="667" t="s">
        <v>513</v>
      </c>
      <c r="C234" s="673">
        <f t="shared" si="35"/>
        <v>14</v>
      </c>
      <c r="D234" s="673">
        <f t="shared" si="36"/>
        <v>14</v>
      </c>
      <c r="E234" s="493">
        <v>1</v>
      </c>
      <c r="F234" s="493"/>
      <c r="G234" s="493">
        <v>10</v>
      </c>
      <c r="H234" s="493">
        <v>3</v>
      </c>
      <c r="I234" s="493"/>
    </row>
    <row r="235" spans="1:9" s="113" customFormat="1" ht="12.75">
      <c r="A235" s="668" t="s">
        <v>532</v>
      </c>
      <c r="B235" s="667" t="s">
        <v>514</v>
      </c>
      <c r="C235" s="673">
        <f t="shared" si="35"/>
        <v>16</v>
      </c>
      <c r="D235" s="673">
        <f t="shared" si="36"/>
        <v>16</v>
      </c>
      <c r="E235" s="493">
        <v>2</v>
      </c>
      <c r="F235" s="493"/>
      <c r="G235" s="493">
        <v>11</v>
      </c>
      <c r="H235" s="493">
        <v>3</v>
      </c>
      <c r="I235" s="493"/>
    </row>
    <row r="236" spans="1:9" s="113" customFormat="1" ht="13.5" thickBot="1">
      <c r="A236" s="668" t="s">
        <v>533</v>
      </c>
      <c r="B236" s="667" t="s">
        <v>515</v>
      </c>
      <c r="C236" s="673">
        <f t="shared" si="35"/>
        <v>21</v>
      </c>
      <c r="D236" s="673">
        <f t="shared" si="36"/>
        <v>21</v>
      </c>
      <c r="E236" s="493">
        <v>2</v>
      </c>
      <c r="F236" s="493"/>
      <c r="G236" s="493">
        <v>16</v>
      </c>
      <c r="H236" s="493">
        <v>3</v>
      </c>
      <c r="I236" s="493"/>
    </row>
    <row r="237" spans="1:9" s="113" customFormat="1" ht="13.5" thickBot="1">
      <c r="A237" s="90"/>
      <c r="B237" s="104" t="s">
        <v>43</v>
      </c>
      <c r="C237" s="199">
        <f>D237</f>
        <v>3265.25</v>
      </c>
      <c r="D237" s="199">
        <f aca="true" t="shared" si="37" ref="D237:I237">D238+D239+D240+D241+D242+D243+D244+D245+D246+D247+D248+D250+D251+D252+D253+D259+D260+D261+D262+D263+D264+D265+D266+D267+D268+D269+D270+D271+D272+D273+D274+D275+D276+D277+D278+D279+D280+D281+D282+D283+D284+D285+D286+D287+D288+D289+D290+D291+D292+D293+D299+D300+D301+D302+D303+D304+D305+D306+D307+D308+D309+D310+D311+D312+D313+D314+D315+D316+D317+D318+D319+D320+D321+D322+D323+D324+D325+D326+D327+D328+D329+D330+D331+D332+D333+D334+D339+D340+D341+D342+D343+D344+D345+D346+D347+D348+D349+D350+D351+D352+D353+D354+D355+D356+D357+D358+D359+D360+D361+D362+D363+D364+D365+D366+D367+D368+D369+D370+D371+D372+D373+D374+D379+D380+D381+D382+D383+D384+D385+D386+D387+D388+D389+D390+D391+D392+D393+D394+D395+D396+D397</f>
        <v>3265.25</v>
      </c>
      <c r="E237" s="199">
        <f t="shared" si="37"/>
        <v>169.25</v>
      </c>
      <c r="F237" s="187">
        <f t="shared" si="37"/>
        <v>0</v>
      </c>
      <c r="G237" s="187">
        <f t="shared" si="37"/>
        <v>0</v>
      </c>
      <c r="H237" s="199">
        <f t="shared" si="37"/>
        <v>3096</v>
      </c>
      <c r="I237" s="187">
        <f t="shared" si="37"/>
        <v>0</v>
      </c>
    </row>
    <row r="238" spans="1:9" s="113" customFormat="1" ht="12.75">
      <c r="A238" s="328">
        <v>1</v>
      </c>
      <c r="B238" s="584" t="s">
        <v>131</v>
      </c>
      <c r="C238" s="301">
        <f>D238</f>
        <v>10</v>
      </c>
      <c r="D238" s="537">
        <f>E238+F238+G238+H238+I238</f>
        <v>10</v>
      </c>
      <c r="E238" s="189">
        <v>0</v>
      </c>
      <c r="F238" s="210"/>
      <c r="G238" s="210"/>
      <c r="H238" s="610">
        <v>10</v>
      </c>
      <c r="I238" s="214"/>
    </row>
    <row r="239" spans="1:9" ht="13.5" customHeight="1">
      <c r="A239" s="329">
        <v>2</v>
      </c>
      <c r="B239" s="585" t="s">
        <v>337</v>
      </c>
      <c r="C239" s="301">
        <f aca="true" t="shared" si="38" ref="C239:C273">D239</f>
        <v>10</v>
      </c>
      <c r="D239" s="537">
        <f aca="true" t="shared" si="39" ref="D239:D273">E239+F239+G239+H239+I239</f>
        <v>10</v>
      </c>
      <c r="E239" s="210"/>
      <c r="F239" s="210"/>
      <c r="G239" s="210"/>
      <c r="H239" s="610">
        <v>10</v>
      </c>
      <c r="I239" s="251"/>
    </row>
    <row r="240" spans="1:9" ht="12.75" customHeight="1">
      <c r="A240" s="385">
        <v>3</v>
      </c>
      <c r="B240" s="585" t="s">
        <v>338</v>
      </c>
      <c r="C240" s="301">
        <f t="shared" si="38"/>
        <v>10</v>
      </c>
      <c r="D240" s="537">
        <f t="shared" si="39"/>
        <v>10</v>
      </c>
      <c r="E240" s="210"/>
      <c r="F240" s="210"/>
      <c r="G240" s="210"/>
      <c r="H240" s="610">
        <v>10</v>
      </c>
      <c r="I240" s="174"/>
    </row>
    <row r="241" spans="1:9" ht="12.75">
      <c r="A241" s="124">
        <v>4</v>
      </c>
      <c r="B241" s="585" t="s">
        <v>339</v>
      </c>
      <c r="C241" s="301">
        <f t="shared" si="38"/>
        <v>3</v>
      </c>
      <c r="D241" s="537">
        <f t="shared" si="39"/>
        <v>3</v>
      </c>
      <c r="E241" s="205"/>
      <c r="F241" s="205"/>
      <c r="G241" s="205"/>
      <c r="H241" s="611">
        <v>3</v>
      </c>
      <c r="I241" s="232"/>
    </row>
    <row r="242" spans="1:9" ht="12.75" customHeight="1">
      <c r="A242" s="125">
        <v>6</v>
      </c>
      <c r="B242" s="586" t="s">
        <v>340</v>
      </c>
      <c r="C242" s="301">
        <f t="shared" si="38"/>
        <v>10</v>
      </c>
      <c r="D242" s="537">
        <f t="shared" si="39"/>
        <v>10</v>
      </c>
      <c r="E242" s="205"/>
      <c r="F242" s="205"/>
      <c r="G242" s="205"/>
      <c r="H242" s="610">
        <v>10</v>
      </c>
      <c r="I242" s="232"/>
    </row>
    <row r="243" spans="1:9" ht="12.75">
      <c r="A243" s="124">
        <v>7</v>
      </c>
      <c r="B243" s="587" t="s">
        <v>341</v>
      </c>
      <c r="C243" s="301">
        <f t="shared" si="38"/>
        <v>10</v>
      </c>
      <c r="D243" s="537">
        <f t="shared" si="39"/>
        <v>10</v>
      </c>
      <c r="E243" s="205"/>
      <c r="F243" s="205"/>
      <c r="G243" s="205"/>
      <c r="H243" s="611">
        <v>10</v>
      </c>
      <c r="I243" s="232"/>
    </row>
    <row r="244" spans="1:9" ht="12.75" customHeight="1">
      <c r="A244" s="124">
        <v>9</v>
      </c>
      <c r="B244" s="589" t="s">
        <v>342</v>
      </c>
      <c r="C244" s="301">
        <f t="shared" si="38"/>
        <v>10</v>
      </c>
      <c r="D244" s="537">
        <f t="shared" si="39"/>
        <v>10</v>
      </c>
      <c r="E244" s="233"/>
      <c r="F244" s="233"/>
      <c r="G244" s="233"/>
      <c r="H244" s="612">
        <v>10</v>
      </c>
      <c r="I244" s="232"/>
    </row>
    <row r="245" spans="1:9" ht="12.75">
      <c r="A245" s="124">
        <v>10</v>
      </c>
      <c r="B245" s="575" t="s">
        <v>343</v>
      </c>
      <c r="C245" s="301">
        <f t="shared" si="38"/>
        <v>5</v>
      </c>
      <c r="D245" s="537">
        <f t="shared" si="39"/>
        <v>5</v>
      </c>
      <c r="E245" s="233"/>
      <c r="F245" s="233"/>
      <c r="G245" s="233"/>
      <c r="H245" s="612">
        <v>5</v>
      </c>
      <c r="I245" s="232"/>
    </row>
    <row r="246" spans="1:9" ht="13.5" customHeight="1">
      <c r="A246" s="380">
        <v>11</v>
      </c>
      <c r="B246" s="588" t="s">
        <v>132</v>
      </c>
      <c r="C246" s="301">
        <f t="shared" si="38"/>
        <v>10</v>
      </c>
      <c r="D246" s="537">
        <f t="shared" si="39"/>
        <v>10</v>
      </c>
      <c r="E246" s="233"/>
      <c r="F246" s="233"/>
      <c r="G246" s="233"/>
      <c r="H246" s="611">
        <v>10</v>
      </c>
      <c r="I246" s="232"/>
    </row>
    <row r="247" spans="1:9" ht="13.5" customHeight="1">
      <c r="A247" s="386">
        <v>12</v>
      </c>
      <c r="B247" s="590" t="s">
        <v>133</v>
      </c>
      <c r="C247" s="301">
        <f t="shared" si="38"/>
        <v>10</v>
      </c>
      <c r="D247" s="537">
        <f t="shared" si="39"/>
        <v>10</v>
      </c>
      <c r="E247" s="204"/>
      <c r="F247" s="204"/>
      <c r="G247" s="204"/>
      <c r="H247" s="611">
        <v>10</v>
      </c>
      <c r="I247" s="232"/>
    </row>
    <row r="248" spans="1:9" ht="12.75" customHeight="1">
      <c r="A248" s="124">
        <v>13</v>
      </c>
      <c r="B248" s="588" t="s">
        <v>134</v>
      </c>
      <c r="C248" s="301">
        <f t="shared" si="38"/>
        <v>10</v>
      </c>
      <c r="D248" s="537">
        <f t="shared" si="39"/>
        <v>10</v>
      </c>
      <c r="E248" s="204"/>
      <c r="F248" s="204"/>
      <c r="G248" s="204"/>
      <c r="H248" s="611">
        <v>10</v>
      </c>
      <c r="I248" s="232"/>
    </row>
    <row r="249" spans="1:9" ht="3.75" customHeight="1" hidden="1">
      <c r="A249" s="415"/>
      <c r="B249" s="590" t="s">
        <v>130</v>
      </c>
      <c r="C249" s="301">
        <f t="shared" si="38"/>
        <v>10</v>
      </c>
      <c r="D249" s="537">
        <f t="shared" si="39"/>
        <v>10</v>
      </c>
      <c r="E249" s="204"/>
      <c r="F249" s="204"/>
      <c r="G249" s="204"/>
      <c r="H249" s="611">
        <v>10</v>
      </c>
      <c r="I249" s="232"/>
    </row>
    <row r="250" spans="1:9" ht="12.75" customHeight="1">
      <c r="A250" s="124">
        <v>15</v>
      </c>
      <c r="B250" s="590" t="s">
        <v>130</v>
      </c>
      <c r="C250" s="301">
        <f t="shared" si="38"/>
        <v>10</v>
      </c>
      <c r="D250" s="537">
        <f t="shared" si="39"/>
        <v>10</v>
      </c>
      <c r="E250" s="204"/>
      <c r="F250" s="204"/>
      <c r="G250" s="204"/>
      <c r="H250" s="205">
        <v>10</v>
      </c>
      <c r="I250" s="232"/>
    </row>
    <row r="251" spans="1:9" ht="12.75">
      <c r="A251" s="387">
        <v>16</v>
      </c>
      <c r="B251" s="588" t="s">
        <v>135</v>
      </c>
      <c r="C251" s="301">
        <f t="shared" si="38"/>
        <v>7</v>
      </c>
      <c r="D251" s="537">
        <f t="shared" si="39"/>
        <v>7</v>
      </c>
      <c r="E251" s="204"/>
      <c r="F251" s="204"/>
      <c r="G251" s="204"/>
      <c r="H251" s="611">
        <v>7</v>
      </c>
      <c r="I251" s="232"/>
    </row>
    <row r="252" spans="1:9" ht="12.75">
      <c r="A252" s="124">
        <v>17</v>
      </c>
      <c r="B252" s="586" t="s">
        <v>344</v>
      </c>
      <c r="C252" s="301">
        <f t="shared" si="38"/>
        <v>10</v>
      </c>
      <c r="D252" s="537">
        <f t="shared" si="39"/>
        <v>10</v>
      </c>
      <c r="E252" s="233"/>
      <c r="F252" s="204"/>
      <c r="G252" s="204"/>
      <c r="H252" s="611">
        <v>10</v>
      </c>
      <c r="I252" s="232"/>
    </row>
    <row r="253" spans="1:9" ht="12.75">
      <c r="A253" s="380">
        <v>18</v>
      </c>
      <c r="B253" s="682" t="s">
        <v>136</v>
      </c>
      <c r="C253" s="205">
        <f t="shared" si="38"/>
        <v>10</v>
      </c>
      <c r="D253" s="205">
        <f t="shared" si="39"/>
        <v>10</v>
      </c>
      <c r="E253" s="204"/>
      <c r="F253" s="204"/>
      <c r="G253" s="204"/>
      <c r="H253" s="613">
        <v>10</v>
      </c>
      <c r="I253" s="204"/>
    </row>
    <row r="254" spans="1:9" ht="13.5" thickBot="1">
      <c r="A254" s="418"/>
      <c r="B254" s="674"/>
      <c r="C254" s="209"/>
      <c r="D254" s="209"/>
      <c r="E254" s="272"/>
      <c r="F254" s="272"/>
      <c r="G254" s="272"/>
      <c r="H254" s="642"/>
      <c r="I254" s="272"/>
    </row>
    <row r="255" spans="1:9" ht="12.75">
      <c r="A255" s="7" t="s">
        <v>35</v>
      </c>
      <c r="B255" s="7"/>
      <c r="C255" s="64" t="s">
        <v>305</v>
      </c>
      <c r="D255" s="64" t="s">
        <v>305</v>
      </c>
      <c r="E255" s="64" t="s">
        <v>45</v>
      </c>
      <c r="F255" s="64" t="s">
        <v>28</v>
      </c>
      <c r="G255" s="143"/>
      <c r="H255" s="80"/>
      <c r="I255" s="64"/>
    </row>
    <row r="256" spans="1:9" ht="12.75">
      <c r="A256" s="9" t="s">
        <v>0</v>
      </c>
      <c r="B256" s="45" t="s">
        <v>3</v>
      </c>
      <c r="C256" s="10" t="s">
        <v>306</v>
      </c>
      <c r="D256" s="65" t="s">
        <v>307</v>
      </c>
      <c r="E256" s="65" t="s">
        <v>1</v>
      </c>
      <c r="F256" s="65" t="s">
        <v>29</v>
      </c>
      <c r="G256" s="81" t="s">
        <v>30</v>
      </c>
      <c r="H256" s="81" t="s">
        <v>31</v>
      </c>
      <c r="I256" s="65" t="s">
        <v>60</v>
      </c>
    </row>
    <row r="257" spans="1:9" ht="13.5" thickBot="1">
      <c r="A257" s="18"/>
      <c r="B257" s="46"/>
      <c r="C257" s="66">
        <v>2017</v>
      </c>
      <c r="D257" s="66"/>
      <c r="E257" s="66" t="s">
        <v>2</v>
      </c>
      <c r="F257" s="66" t="s">
        <v>97</v>
      </c>
      <c r="G257" s="144" t="s">
        <v>62</v>
      </c>
      <c r="H257" s="144" t="s">
        <v>32</v>
      </c>
      <c r="I257" s="66" t="s">
        <v>61</v>
      </c>
    </row>
    <row r="258" spans="1:9" ht="13.5" thickBot="1">
      <c r="A258" s="12"/>
      <c r="B258" s="61"/>
      <c r="C258" s="15" t="s">
        <v>309</v>
      </c>
      <c r="D258" s="545" t="s">
        <v>308</v>
      </c>
      <c r="E258" s="13">
        <v>3</v>
      </c>
      <c r="F258" s="13">
        <v>4</v>
      </c>
      <c r="G258" s="14">
        <v>5</v>
      </c>
      <c r="H258" s="15">
        <v>6</v>
      </c>
      <c r="I258" s="15">
        <v>7</v>
      </c>
    </row>
    <row r="259" spans="1:9" ht="12.75">
      <c r="A259" s="125">
        <v>19</v>
      </c>
      <c r="B259" s="588" t="s">
        <v>139</v>
      </c>
      <c r="C259" s="301">
        <f t="shared" si="38"/>
        <v>10</v>
      </c>
      <c r="D259" s="537">
        <f t="shared" si="39"/>
        <v>10</v>
      </c>
      <c r="E259" s="235"/>
      <c r="F259" s="235"/>
      <c r="G259" s="235"/>
      <c r="H259" s="611">
        <v>10</v>
      </c>
      <c r="I259" s="236"/>
    </row>
    <row r="260" spans="1:9" ht="14.25" customHeight="1">
      <c r="A260" s="124">
        <v>20</v>
      </c>
      <c r="B260" s="585" t="s">
        <v>345</v>
      </c>
      <c r="C260" s="301">
        <f t="shared" si="38"/>
        <v>199</v>
      </c>
      <c r="D260" s="537">
        <f t="shared" si="39"/>
        <v>199</v>
      </c>
      <c r="E260" s="204"/>
      <c r="F260" s="204"/>
      <c r="G260" s="204"/>
      <c r="H260" s="610">
        <v>199</v>
      </c>
      <c r="I260" s="232"/>
    </row>
    <row r="261" spans="1:9" ht="14.25" customHeight="1">
      <c r="A261" s="124">
        <v>21</v>
      </c>
      <c r="B261" s="588" t="s">
        <v>140</v>
      </c>
      <c r="C261" s="301">
        <f t="shared" si="38"/>
        <v>10</v>
      </c>
      <c r="D261" s="537">
        <f t="shared" si="39"/>
        <v>10</v>
      </c>
      <c r="E261" s="204"/>
      <c r="F261" s="204"/>
      <c r="G261" s="204"/>
      <c r="H261" s="611">
        <v>10</v>
      </c>
      <c r="I261" s="232"/>
    </row>
    <row r="262" spans="1:9" ht="14.25" customHeight="1">
      <c r="A262" s="124">
        <v>22</v>
      </c>
      <c r="B262" s="588" t="s">
        <v>141</v>
      </c>
      <c r="C262" s="301">
        <f t="shared" si="38"/>
        <v>10</v>
      </c>
      <c r="D262" s="537">
        <f t="shared" si="39"/>
        <v>10</v>
      </c>
      <c r="E262" s="204"/>
      <c r="F262" s="204"/>
      <c r="G262" s="204"/>
      <c r="H262" s="611">
        <v>10</v>
      </c>
      <c r="I262" s="232"/>
    </row>
    <row r="263" spans="1:9" ht="14.25" customHeight="1">
      <c r="A263" s="124">
        <v>23</v>
      </c>
      <c r="B263" s="591" t="s">
        <v>142</v>
      </c>
      <c r="C263" s="301">
        <f t="shared" si="38"/>
        <v>10</v>
      </c>
      <c r="D263" s="537">
        <f t="shared" si="39"/>
        <v>10</v>
      </c>
      <c r="E263" s="204"/>
      <c r="F263" s="204"/>
      <c r="G263" s="204"/>
      <c r="H263" s="611">
        <v>10</v>
      </c>
      <c r="I263" s="232"/>
    </row>
    <row r="264" spans="1:9" ht="14.25" customHeight="1">
      <c r="A264" s="124">
        <v>24</v>
      </c>
      <c r="B264" s="591" t="s">
        <v>143</v>
      </c>
      <c r="C264" s="301">
        <f t="shared" si="38"/>
        <v>10</v>
      </c>
      <c r="D264" s="537">
        <f t="shared" si="39"/>
        <v>10</v>
      </c>
      <c r="E264" s="204"/>
      <c r="F264" s="204"/>
      <c r="G264" s="204"/>
      <c r="H264" s="611">
        <v>10</v>
      </c>
      <c r="I264" s="232"/>
    </row>
    <row r="265" spans="1:9" ht="14.25" customHeight="1">
      <c r="A265" s="124">
        <v>25</v>
      </c>
      <c r="B265" s="588" t="s">
        <v>144</v>
      </c>
      <c r="C265" s="301">
        <f t="shared" si="38"/>
        <v>10</v>
      </c>
      <c r="D265" s="537">
        <f t="shared" si="39"/>
        <v>10</v>
      </c>
      <c r="E265" s="204"/>
      <c r="F265" s="204"/>
      <c r="G265" s="204"/>
      <c r="H265" s="233">
        <v>10</v>
      </c>
      <c r="I265" s="232"/>
    </row>
    <row r="266" spans="1:9" ht="14.25" customHeight="1">
      <c r="A266" s="124">
        <v>26</v>
      </c>
      <c r="B266" s="588" t="s">
        <v>145</v>
      </c>
      <c r="C266" s="301">
        <f t="shared" si="38"/>
        <v>10</v>
      </c>
      <c r="D266" s="537">
        <f t="shared" si="39"/>
        <v>10</v>
      </c>
      <c r="E266" s="204"/>
      <c r="F266" s="204"/>
      <c r="G266" s="204"/>
      <c r="H266" s="611">
        <v>10</v>
      </c>
      <c r="I266" s="232"/>
    </row>
    <row r="267" spans="1:9" ht="14.25" customHeight="1">
      <c r="A267" s="124">
        <v>27</v>
      </c>
      <c r="B267" s="588" t="s">
        <v>146</v>
      </c>
      <c r="C267" s="301">
        <f t="shared" si="38"/>
        <v>10</v>
      </c>
      <c r="D267" s="537">
        <f t="shared" si="39"/>
        <v>10</v>
      </c>
      <c r="E267" s="204"/>
      <c r="F267" s="204"/>
      <c r="G267" s="204"/>
      <c r="H267" s="611">
        <v>10</v>
      </c>
      <c r="I267" s="232"/>
    </row>
    <row r="268" spans="1:9" ht="14.25" customHeight="1">
      <c r="A268" s="124">
        <v>29</v>
      </c>
      <c r="B268" s="588" t="s">
        <v>147</v>
      </c>
      <c r="C268" s="301">
        <f t="shared" si="38"/>
        <v>9</v>
      </c>
      <c r="D268" s="537">
        <f t="shared" si="39"/>
        <v>9</v>
      </c>
      <c r="E268" s="204"/>
      <c r="F268" s="204"/>
      <c r="G268" s="204"/>
      <c r="H268" s="611">
        <v>9</v>
      </c>
      <c r="I268" s="232"/>
    </row>
    <row r="269" spans="1:9" ht="14.25" customHeight="1">
      <c r="A269" s="390">
        <v>30</v>
      </c>
      <c r="B269" s="588" t="s">
        <v>148</v>
      </c>
      <c r="C269" s="301">
        <f t="shared" si="38"/>
        <v>10</v>
      </c>
      <c r="D269" s="537">
        <f t="shared" si="39"/>
        <v>10</v>
      </c>
      <c r="E269" s="200"/>
      <c r="F269" s="200"/>
      <c r="G269" s="200"/>
      <c r="H269" s="611">
        <v>10</v>
      </c>
      <c r="I269" s="200"/>
    </row>
    <row r="270" spans="1:9" ht="14.25" customHeight="1">
      <c r="A270" s="379">
        <v>31</v>
      </c>
      <c r="B270" s="588" t="s">
        <v>149</v>
      </c>
      <c r="C270" s="301">
        <f t="shared" si="38"/>
        <v>10</v>
      </c>
      <c r="D270" s="537">
        <f t="shared" si="39"/>
        <v>10</v>
      </c>
      <c r="E270" s="200"/>
      <c r="F270" s="200"/>
      <c r="G270" s="200"/>
      <c r="H270" s="611">
        <v>10</v>
      </c>
      <c r="I270" s="174"/>
    </row>
    <row r="271" spans="1:9" ht="14.25" customHeight="1">
      <c r="A271" s="380">
        <v>32</v>
      </c>
      <c r="B271" s="592" t="s">
        <v>346</v>
      </c>
      <c r="C271" s="301">
        <f t="shared" si="38"/>
        <v>9</v>
      </c>
      <c r="D271" s="537">
        <f t="shared" si="39"/>
        <v>9</v>
      </c>
      <c r="E271" s="204"/>
      <c r="F271" s="204"/>
      <c r="G271" s="204"/>
      <c r="H271" s="611">
        <v>9</v>
      </c>
      <c r="I271" s="204"/>
    </row>
    <row r="272" spans="1:9" ht="14.25" customHeight="1">
      <c r="A272" s="380">
        <v>33</v>
      </c>
      <c r="B272" s="604" t="s">
        <v>347</v>
      </c>
      <c r="C272" s="301">
        <f t="shared" si="38"/>
        <v>6</v>
      </c>
      <c r="D272" s="537">
        <f t="shared" si="39"/>
        <v>6</v>
      </c>
      <c r="E272" s="204"/>
      <c r="F272" s="204"/>
      <c r="G272" s="204"/>
      <c r="H272" s="613">
        <v>6</v>
      </c>
      <c r="I272" s="204"/>
    </row>
    <row r="273" spans="1:9" ht="12.75">
      <c r="A273" s="657">
        <v>34</v>
      </c>
      <c r="B273" s="647" t="s">
        <v>348</v>
      </c>
      <c r="C273" s="205">
        <f t="shared" si="38"/>
        <v>10</v>
      </c>
      <c r="D273" s="205">
        <f t="shared" si="39"/>
        <v>10</v>
      </c>
      <c r="E273" s="722"/>
      <c r="F273" s="722"/>
      <c r="G273" s="722"/>
      <c r="H273" s="613">
        <v>10</v>
      </c>
      <c r="I273" s="357"/>
    </row>
    <row r="274" spans="1:9" ht="14.25" customHeight="1">
      <c r="A274" s="388">
        <v>35</v>
      </c>
      <c r="B274" s="588" t="s">
        <v>150</v>
      </c>
      <c r="C274" s="296">
        <f>D274</f>
        <v>10</v>
      </c>
      <c r="D274" s="528">
        <f>E274+F274+G274+H274+I274</f>
        <v>10</v>
      </c>
      <c r="E274" s="204"/>
      <c r="F274" s="204"/>
      <c r="G274" s="204"/>
      <c r="H274" s="205">
        <v>10</v>
      </c>
      <c r="I274" s="232"/>
    </row>
    <row r="275" spans="1:9" ht="14.25" customHeight="1">
      <c r="A275" s="389">
        <v>36</v>
      </c>
      <c r="B275" s="593" t="s">
        <v>151</v>
      </c>
      <c r="C275" s="296">
        <f aca="true" t="shared" si="40" ref="C275:C313">D275</f>
        <v>10</v>
      </c>
      <c r="D275" s="528">
        <f aca="true" t="shared" si="41" ref="D275:D313">E275+F275+G275+H275+I275</f>
        <v>10</v>
      </c>
      <c r="E275" s="204"/>
      <c r="F275" s="204"/>
      <c r="G275" s="204"/>
      <c r="H275" s="205">
        <v>10</v>
      </c>
      <c r="I275" s="232"/>
    </row>
    <row r="276" spans="1:9" ht="14.25" customHeight="1">
      <c r="A276" s="389">
        <v>37</v>
      </c>
      <c r="B276" s="588" t="s">
        <v>349</v>
      </c>
      <c r="C276" s="296">
        <f t="shared" si="40"/>
        <v>7</v>
      </c>
      <c r="D276" s="528">
        <f t="shared" si="41"/>
        <v>7</v>
      </c>
      <c r="E276" s="204"/>
      <c r="F276" s="204"/>
      <c r="G276" s="204"/>
      <c r="H276" s="205">
        <v>7</v>
      </c>
      <c r="I276" s="232"/>
    </row>
    <row r="277" spans="1:9" ht="14.25" customHeight="1">
      <c r="A277" s="389">
        <v>38</v>
      </c>
      <c r="B277" s="575" t="s">
        <v>350</v>
      </c>
      <c r="C277" s="296">
        <f t="shared" si="40"/>
        <v>10</v>
      </c>
      <c r="D277" s="528">
        <f t="shared" si="41"/>
        <v>10</v>
      </c>
      <c r="E277" s="204"/>
      <c r="F277" s="204"/>
      <c r="G277" s="204"/>
      <c r="H277" s="612">
        <v>10</v>
      </c>
      <c r="I277" s="232"/>
    </row>
    <row r="278" spans="1:9" ht="14.25" customHeight="1">
      <c r="A278" s="389">
        <v>39</v>
      </c>
      <c r="B278" s="575" t="s">
        <v>351</v>
      </c>
      <c r="C278" s="296">
        <f t="shared" si="40"/>
        <v>10</v>
      </c>
      <c r="D278" s="528">
        <f t="shared" si="41"/>
        <v>10</v>
      </c>
      <c r="E278" s="204"/>
      <c r="F278" s="204"/>
      <c r="G278" s="204"/>
      <c r="H278" s="612">
        <v>10</v>
      </c>
      <c r="I278" s="232"/>
    </row>
    <row r="279" spans="1:9" ht="14.25" customHeight="1">
      <c r="A279" s="388">
        <v>40</v>
      </c>
      <c r="B279" s="575" t="s">
        <v>352</v>
      </c>
      <c r="C279" s="296">
        <f t="shared" si="40"/>
        <v>4</v>
      </c>
      <c r="D279" s="528">
        <f t="shared" si="41"/>
        <v>4</v>
      </c>
      <c r="E279" s="204"/>
      <c r="F279" s="204"/>
      <c r="G279" s="204"/>
      <c r="H279" s="612">
        <v>4</v>
      </c>
      <c r="I279" s="232"/>
    </row>
    <row r="280" spans="1:9" ht="14.25" customHeight="1">
      <c r="A280" s="389">
        <v>41</v>
      </c>
      <c r="B280" s="585" t="s">
        <v>353</v>
      </c>
      <c r="C280" s="296">
        <f t="shared" si="40"/>
        <v>116</v>
      </c>
      <c r="D280" s="528">
        <f t="shared" si="41"/>
        <v>116</v>
      </c>
      <c r="E280" s="204"/>
      <c r="F280" s="204"/>
      <c r="G280" s="204"/>
      <c r="H280" s="610">
        <v>116</v>
      </c>
      <c r="I280" s="232"/>
    </row>
    <row r="281" spans="1:9" ht="12.75" customHeight="1">
      <c r="A281" s="389">
        <v>42</v>
      </c>
      <c r="B281" s="587" t="s">
        <v>354</v>
      </c>
      <c r="C281" s="296">
        <f t="shared" si="40"/>
        <v>79</v>
      </c>
      <c r="D281" s="528">
        <f t="shared" si="41"/>
        <v>79</v>
      </c>
      <c r="E281" s="204"/>
      <c r="F281" s="204"/>
      <c r="G281" s="204"/>
      <c r="H281" s="610">
        <v>79</v>
      </c>
      <c r="I281" s="232"/>
    </row>
    <row r="282" spans="1:9" ht="14.25" customHeight="1">
      <c r="A282" s="389">
        <v>43</v>
      </c>
      <c r="B282" s="585" t="s">
        <v>355</v>
      </c>
      <c r="C282" s="296">
        <f t="shared" si="40"/>
        <v>6</v>
      </c>
      <c r="D282" s="528">
        <f t="shared" si="41"/>
        <v>6</v>
      </c>
      <c r="E282" s="204"/>
      <c r="F282" s="204"/>
      <c r="G282" s="204"/>
      <c r="H282" s="233">
        <v>6</v>
      </c>
      <c r="I282" s="232"/>
    </row>
    <row r="283" spans="1:9" ht="14.25" customHeight="1">
      <c r="A283" s="389">
        <v>44</v>
      </c>
      <c r="B283" s="586" t="s">
        <v>356</v>
      </c>
      <c r="C283" s="296">
        <f t="shared" si="40"/>
        <v>24</v>
      </c>
      <c r="D283" s="528">
        <f t="shared" si="41"/>
        <v>24</v>
      </c>
      <c r="E283" s="204"/>
      <c r="F283" s="204"/>
      <c r="G283" s="204"/>
      <c r="H283" s="611">
        <v>24</v>
      </c>
      <c r="I283" s="232"/>
    </row>
    <row r="284" spans="1:9" ht="14.25" customHeight="1">
      <c r="A284" s="389">
        <v>45</v>
      </c>
      <c r="B284" s="594" t="s">
        <v>152</v>
      </c>
      <c r="C284" s="296">
        <f t="shared" si="40"/>
        <v>10</v>
      </c>
      <c r="D284" s="528">
        <f t="shared" si="41"/>
        <v>10</v>
      </c>
      <c r="E284" s="204"/>
      <c r="F284" s="204"/>
      <c r="G284" s="204"/>
      <c r="H284" s="611">
        <v>10</v>
      </c>
      <c r="I284" s="232"/>
    </row>
    <row r="285" spans="1:9" ht="12.75">
      <c r="A285" s="389">
        <v>46</v>
      </c>
      <c r="B285" s="575" t="s">
        <v>357</v>
      </c>
      <c r="C285" s="296">
        <f t="shared" si="40"/>
        <v>162</v>
      </c>
      <c r="D285" s="528">
        <f t="shared" si="41"/>
        <v>162</v>
      </c>
      <c r="E285" s="204"/>
      <c r="F285" s="204"/>
      <c r="G285" s="204"/>
      <c r="H285" s="612">
        <v>162</v>
      </c>
      <c r="I285" s="232"/>
    </row>
    <row r="286" spans="1:9" ht="14.25" customHeight="1">
      <c r="A286" s="389">
        <v>47</v>
      </c>
      <c r="B286" s="593" t="s">
        <v>153</v>
      </c>
      <c r="C286" s="296">
        <f t="shared" si="40"/>
        <v>162</v>
      </c>
      <c r="D286" s="528">
        <f t="shared" si="41"/>
        <v>162</v>
      </c>
      <c r="E286" s="204"/>
      <c r="F286" s="204"/>
      <c r="G286" s="204"/>
      <c r="H286" s="611">
        <v>162</v>
      </c>
      <c r="I286" s="232"/>
    </row>
    <row r="287" spans="1:9" ht="14.25" customHeight="1">
      <c r="A287" s="389">
        <v>48</v>
      </c>
      <c r="B287" s="585" t="s">
        <v>358</v>
      </c>
      <c r="C287" s="296">
        <f t="shared" si="40"/>
        <v>10</v>
      </c>
      <c r="D287" s="528">
        <f t="shared" si="41"/>
        <v>10</v>
      </c>
      <c r="E287" s="204"/>
      <c r="F287" s="204"/>
      <c r="G287" s="204"/>
      <c r="H287" s="610">
        <v>10</v>
      </c>
      <c r="I287" s="232"/>
    </row>
    <row r="288" spans="1:9" ht="14.25" customHeight="1">
      <c r="A288" s="389">
        <v>49</v>
      </c>
      <c r="B288" s="595" t="s">
        <v>154</v>
      </c>
      <c r="C288" s="296">
        <f t="shared" si="40"/>
        <v>10</v>
      </c>
      <c r="D288" s="528">
        <f t="shared" si="41"/>
        <v>10</v>
      </c>
      <c r="E288" s="204"/>
      <c r="F288" s="204"/>
      <c r="G288" s="204"/>
      <c r="H288" s="611">
        <v>10</v>
      </c>
      <c r="I288" s="232"/>
    </row>
    <row r="289" spans="1:9" ht="14.25" customHeight="1">
      <c r="A289" s="389">
        <v>50</v>
      </c>
      <c r="B289" s="596" t="s">
        <v>359</v>
      </c>
      <c r="C289" s="296">
        <f t="shared" si="40"/>
        <v>44</v>
      </c>
      <c r="D289" s="528">
        <f t="shared" si="41"/>
        <v>44</v>
      </c>
      <c r="E289" s="204"/>
      <c r="F289" s="204"/>
      <c r="G289" s="204"/>
      <c r="H289" s="610">
        <v>44</v>
      </c>
      <c r="I289" s="232"/>
    </row>
    <row r="290" spans="1:9" ht="14.25" customHeight="1">
      <c r="A290" s="389">
        <v>51</v>
      </c>
      <c r="B290" s="595" t="s">
        <v>155</v>
      </c>
      <c r="C290" s="296">
        <f t="shared" si="40"/>
        <v>10</v>
      </c>
      <c r="D290" s="528">
        <f t="shared" si="41"/>
        <v>10</v>
      </c>
      <c r="E290" s="204"/>
      <c r="F290" s="204"/>
      <c r="G290" s="204"/>
      <c r="H290" s="611">
        <v>10</v>
      </c>
      <c r="I290" s="232"/>
    </row>
    <row r="291" spans="1:9" ht="14.25" customHeight="1">
      <c r="A291" s="389">
        <v>52</v>
      </c>
      <c r="B291" s="597" t="s">
        <v>156</v>
      </c>
      <c r="C291" s="296">
        <f t="shared" si="40"/>
        <v>41</v>
      </c>
      <c r="D291" s="528">
        <f t="shared" si="41"/>
        <v>41</v>
      </c>
      <c r="E291" s="204"/>
      <c r="F291" s="204"/>
      <c r="G291" s="204"/>
      <c r="H291" s="611">
        <v>41</v>
      </c>
      <c r="I291" s="232"/>
    </row>
    <row r="292" spans="1:9" ht="14.25" customHeight="1">
      <c r="A292" s="389">
        <v>53</v>
      </c>
      <c r="B292" s="593" t="s">
        <v>157</v>
      </c>
      <c r="C292" s="296">
        <f t="shared" si="40"/>
        <v>10</v>
      </c>
      <c r="D292" s="528">
        <f t="shared" si="41"/>
        <v>10</v>
      </c>
      <c r="E292" s="204"/>
      <c r="F292" s="204"/>
      <c r="G292" s="204"/>
      <c r="H292" s="611">
        <v>10</v>
      </c>
      <c r="I292" s="232"/>
    </row>
    <row r="293" spans="1:9" ht="14.25" customHeight="1">
      <c r="A293" s="380">
        <v>54</v>
      </c>
      <c r="B293" s="676" t="s">
        <v>158</v>
      </c>
      <c r="C293" s="233">
        <f t="shared" si="40"/>
        <v>10</v>
      </c>
      <c r="D293" s="233">
        <f t="shared" si="41"/>
        <v>10</v>
      </c>
      <c r="E293" s="204"/>
      <c r="F293" s="204"/>
      <c r="G293" s="204"/>
      <c r="H293" s="613">
        <v>10</v>
      </c>
      <c r="I293" s="204"/>
    </row>
    <row r="294" spans="1:9" ht="14.25" customHeight="1" thickBot="1">
      <c r="A294" s="418"/>
      <c r="B294" s="675"/>
      <c r="C294" s="266"/>
      <c r="D294" s="266"/>
      <c r="E294" s="272"/>
      <c r="F294" s="272"/>
      <c r="G294" s="272"/>
      <c r="H294" s="642"/>
      <c r="I294" s="272"/>
    </row>
    <row r="295" spans="1:9" ht="14.25" customHeight="1">
      <c r="A295" s="7" t="s">
        <v>35</v>
      </c>
      <c r="B295" s="7"/>
      <c r="C295" s="64" t="s">
        <v>305</v>
      </c>
      <c r="D295" s="64" t="s">
        <v>305</v>
      </c>
      <c r="E295" s="64" t="s">
        <v>45</v>
      </c>
      <c r="F295" s="64" t="s">
        <v>28</v>
      </c>
      <c r="G295" s="143"/>
      <c r="H295" s="80"/>
      <c r="I295" s="64"/>
    </row>
    <row r="296" spans="1:9" ht="14.25" customHeight="1">
      <c r="A296" s="9" t="s">
        <v>0</v>
      </c>
      <c r="B296" s="45" t="s">
        <v>3</v>
      </c>
      <c r="C296" s="10" t="s">
        <v>306</v>
      </c>
      <c r="D296" s="65" t="s">
        <v>307</v>
      </c>
      <c r="E296" s="65" t="s">
        <v>1</v>
      </c>
      <c r="F296" s="65" t="s">
        <v>29</v>
      </c>
      <c r="G296" s="81" t="s">
        <v>30</v>
      </c>
      <c r="H296" s="81" t="s">
        <v>31</v>
      </c>
      <c r="I296" s="65" t="s">
        <v>60</v>
      </c>
    </row>
    <row r="297" spans="1:9" ht="14.25" customHeight="1" thickBot="1">
      <c r="A297" s="18"/>
      <c r="B297" s="46"/>
      <c r="C297" s="66">
        <v>2017</v>
      </c>
      <c r="D297" s="66"/>
      <c r="E297" s="66" t="s">
        <v>2</v>
      </c>
      <c r="F297" s="66" t="s">
        <v>97</v>
      </c>
      <c r="G297" s="144" t="s">
        <v>62</v>
      </c>
      <c r="H297" s="144" t="s">
        <v>32</v>
      </c>
      <c r="I297" s="66" t="s">
        <v>61</v>
      </c>
    </row>
    <row r="298" spans="1:9" ht="14.25" customHeight="1" thickBot="1">
      <c r="A298" s="12"/>
      <c r="B298" s="61"/>
      <c r="C298" s="15" t="s">
        <v>309</v>
      </c>
      <c r="D298" s="545" t="s">
        <v>308</v>
      </c>
      <c r="E298" s="13">
        <v>3</v>
      </c>
      <c r="F298" s="13">
        <v>4</v>
      </c>
      <c r="G298" s="14">
        <v>5</v>
      </c>
      <c r="H298" s="15">
        <v>6</v>
      </c>
      <c r="I298" s="15">
        <v>7</v>
      </c>
    </row>
    <row r="299" spans="1:9" ht="14.25" customHeight="1">
      <c r="A299" s="389">
        <v>55</v>
      </c>
      <c r="B299" s="593" t="s">
        <v>159</v>
      </c>
      <c r="C299" s="296">
        <f t="shared" si="40"/>
        <v>5</v>
      </c>
      <c r="D299" s="528">
        <f t="shared" si="41"/>
        <v>5</v>
      </c>
      <c r="E299" s="204"/>
      <c r="F299" s="204"/>
      <c r="G299" s="204"/>
      <c r="H299" s="611">
        <v>5</v>
      </c>
      <c r="I299" s="232"/>
    </row>
    <row r="300" spans="1:9" ht="14.25" customHeight="1">
      <c r="A300" s="389">
        <v>56</v>
      </c>
      <c r="B300" s="585" t="s">
        <v>360</v>
      </c>
      <c r="C300" s="296">
        <f t="shared" si="40"/>
        <v>5</v>
      </c>
      <c r="D300" s="528">
        <f t="shared" si="41"/>
        <v>5</v>
      </c>
      <c r="E300" s="204"/>
      <c r="F300" s="204"/>
      <c r="G300" s="204"/>
      <c r="H300" s="610">
        <v>5</v>
      </c>
      <c r="I300" s="232"/>
    </row>
    <row r="301" spans="1:9" ht="14.25" customHeight="1">
      <c r="A301" s="389">
        <v>57</v>
      </c>
      <c r="B301" s="597" t="s">
        <v>160</v>
      </c>
      <c r="C301" s="296">
        <f t="shared" si="40"/>
        <v>10</v>
      </c>
      <c r="D301" s="528">
        <f t="shared" si="41"/>
        <v>10</v>
      </c>
      <c r="E301" s="204"/>
      <c r="F301" s="204"/>
      <c r="G301" s="204"/>
      <c r="H301" s="611">
        <v>10</v>
      </c>
      <c r="I301" s="232"/>
    </row>
    <row r="302" spans="1:9" ht="14.25" customHeight="1">
      <c r="A302" s="389">
        <v>58</v>
      </c>
      <c r="B302" s="585" t="s">
        <v>361</v>
      </c>
      <c r="C302" s="296">
        <f t="shared" si="40"/>
        <v>4</v>
      </c>
      <c r="D302" s="528">
        <f t="shared" si="41"/>
        <v>4</v>
      </c>
      <c r="E302" s="204"/>
      <c r="F302" s="204"/>
      <c r="G302" s="204"/>
      <c r="H302" s="610">
        <v>4</v>
      </c>
      <c r="I302" s="232"/>
    </row>
    <row r="303" spans="1:9" ht="14.25" customHeight="1">
      <c r="A303" s="389">
        <v>59</v>
      </c>
      <c r="B303" s="595" t="s">
        <v>161</v>
      </c>
      <c r="C303" s="296">
        <f t="shared" si="40"/>
        <v>10</v>
      </c>
      <c r="D303" s="528">
        <f t="shared" si="41"/>
        <v>10</v>
      </c>
      <c r="E303" s="204"/>
      <c r="F303" s="204"/>
      <c r="G303" s="204"/>
      <c r="H303" s="611">
        <v>10</v>
      </c>
      <c r="I303" s="232"/>
    </row>
    <row r="304" spans="1:9" ht="14.25" customHeight="1">
      <c r="A304" s="389">
        <v>60</v>
      </c>
      <c r="B304" s="596" t="s">
        <v>362</v>
      </c>
      <c r="C304" s="296">
        <f t="shared" si="40"/>
        <v>10</v>
      </c>
      <c r="D304" s="528">
        <f t="shared" si="41"/>
        <v>10</v>
      </c>
      <c r="E304" s="204"/>
      <c r="F304" s="204"/>
      <c r="G304" s="204"/>
      <c r="H304" s="610">
        <v>10</v>
      </c>
      <c r="I304" s="232"/>
    </row>
    <row r="305" spans="1:9" ht="14.25" customHeight="1">
      <c r="A305" s="389">
        <v>61</v>
      </c>
      <c r="B305" s="575" t="s">
        <v>363</v>
      </c>
      <c r="C305" s="296">
        <f t="shared" si="40"/>
        <v>19</v>
      </c>
      <c r="D305" s="528">
        <f t="shared" si="41"/>
        <v>19</v>
      </c>
      <c r="E305" s="204"/>
      <c r="F305" s="204"/>
      <c r="G305" s="204"/>
      <c r="H305" s="612">
        <v>19</v>
      </c>
      <c r="I305" s="232"/>
    </row>
    <row r="306" spans="1:9" ht="14.25" customHeight="1">
      <c r="A306" s="389">
        <v>62</v>
      </c>
      <c r="B306" s="585" t="s">
        <v>364</v>
      </c>
      <c r="C306" s="296">
        <f t="shared" si="40"/>
        <v>10</v>
      </c>
      <c r="D306" s="528">
        <f t="shared" si="41"/>
        <v>10</v>
      </c>
      <c r="E306" s="204"/>
      <c r="F306" s="204"/>
      <c r="G306" s="204"/>
      <c r="H306" s="610">
        <v>10</v>
      </c>
      <c r="I306" s="232"/>
    </row>
    <row r="307" spans="1:9" ht="14.25" customHeight="1">
      <c r="A307" s="380">
        <v>63</v>
      </c>
      <c r="B307" s="585" t="s">
        <v>365</v>
      </c>
      <c r="C307" s="296">
        <f t="shared" si="40"/>
        <v>10</v>
      </c>
      <c r="D307" s="528">
        <f t="shared" si="41"/>
        <v>10</v>
      </c>
      <c r="E307" s="204"/>
      <c r="F307" s="204"/>
      <c r="G307" s="204"/>
      <c r="H307" s="610">
        <v>10</v>
      </c>
      <c r="I307" s="204"/>
    </row>
    <row r="308" spans="1:9" ht="14.25" customHeight="1">
      <c r="A308" s="149">
        <v>64</v>
      </c>
      <c r="B308" s="575" t="s">
        <v>366</v>
      </c>
      <c r="C308" s="296">
        <f t="shared" si="40"/>
        <v>10</v>
      </c>
      <c r="D308" s="528">
        <f t="shared" si="41"/>
        <v>10</v>
      </c>
      <c r="E308" s="200"/>
      <c r="F308" s="200"/>
      <c r="G308" s="200"/>
      <c r="H308" s="612">
        <v>10</v>
      </c>
      <c r="I308" s="200"/>
    </row>
    <row r="309" spans="1:9" ht="14.25" customHeight="1">
      <c r="A309" s="123">
        <v>65</v>
      </c>
      <c r="B309" s="588" t="s">
        <v>367</v>
      </c>
      <c r="C309" s="296">
        <f t="shared" si="40"/>
        <v>10</v>
      </c>
      <c r="D309" s="528">
        <f t="shared" si="41"/>
        <v>10</v>
      </c>
      <c r="E309" s="200"/>
      <c r="F309" s="200"/>
      <c r="G309" s="200"/>
      <c r="H309" s="610">
        <v>10</v>
      </c>
      <c r="I309" s="174"/>
    </row>
    <row r="310" spans="1:9" ht="14.25" customHeight="1">
      <c r="A310" s="149">
        <v>66</v>
      </c>
      <c r="B310" s="593" t="s">
        <v>162</v>
      </c>
      <c r="C310" s="296">
        <f t="shared" si="40"/>
        <v>56</v>
      </c>
      <c r="D310" s="528">
        <f t="shared" si="41"/>
        <v>56</v>
      </c>
      <c r="E310" s="204"/>
      <c r="F310" s="204"/>
      <c r="G310" s="204"/>
      <c r="H310" s="611">
        <v>56</v>
      </c>
      <c r="I310" s="232"/>
    </row>
    <row r="311" spans="1:9" ht="14.25" customHeight="1">
      <c r="A311" s="123">
        <v>67</v>
      </c>
      <c r="B311" s="592" t="s">
        <v>368</v>
      </c>
      <c r="C311" s="296">
        <f t="shared" si="40"/>
        <v>7</v>
      </c>
      <c r="D311" s="528">
        <f t="shared" si="41"/>
        <v>7</v>
      </c>
      <c r="E311" s="204"/>
      <c r="F311" s="204"/>
      <c r="G311" s="204"/>
      <c r="H311" s="611">
        <v>7</v>
      </c>
      <c r="I311" s="232"/>
    </row>
    <row r="312" spans="1:9" ht="14.25" customHeight="1">
      <c r="A312" s="149">
        <v>68</v>
      </c>
      <c r="B312" s="575" t="s">
        <v>369</v>
      </c>
      <c r="C312" s="296">
        <f t="shared" si="40"/>
        <v>10</v>
      </c>
      <c r="D312" s="528">
        <f t="shared" si="41"/>
        <v>10</v>
      </c>
      <c r="E312" s="204"/>
      <c r="F312" s="204"/>
      <c r="G312" s="204"/>
      <c r="H312" s="612">
        <v>10</v>
      </c>
      <c r="I312" s="232"/>
    </row>
    <row r="313" spans="1:9" ht="14.25" customHeight="1">
      <c r="A313" s="123">
        <v>69</v>
      </c>
      <c r="B313" s="595" t="s">
        <v>163</v>
      </c>
      <c r="C313" s="296">
        <f t="shared" si="40"/>
        <v>51</v>
      </c>
      <c r="D313" s="528">
        <f t="shared" si="41"/>
        <v>51</v>
      </c>
      <c r="E313" s="204"/>
      <c r="F313" s="204"/>
      <c r="G313" s="204"/>
      <c r="H313" s="611">
        <v>51</v>
      </c>
      <c r="I313" s="232"/>
    </row>
    <row r="314" spans="1:9" ht="14.25" customHeight="1">
      <c r="A314" s="149">
        <v>70</v>
      </c>
      <c r="B314" s="586" t="s">
        <v>370</v>
      </c>
      <c r="C314" s="296">
        <f>D314</f>
        <v>20</v>
      </c>
      <c r="D314" s="528">
        <f>E314+F314+G314+H314+I314</f>
        <v>20</v>
      </c>
      <c r="E314" s="204"/>
      <c r="F314" s="204"/>
      <c r="G314" s="204"/>
      <c r="H314" s="611">
        <v>20</v>
      </c>
      <c r="I314" s="232"/>
    </row>
    <row r="315" spans="1:9" ht="14.25" customHeight="1">
      <c r="A315" s="123">
        <v>71</v>
      </c>
      <c r="B315" s="575" t="s">
        <v>371</v>
      </c>
      <c r="C315" s="296">
        <f aca="true" t="shared" si="42" ref="C315:C352">D315</f>
        <v>10</v>
      </c>
      <c r="D315" s="528">
        <f aca="true" t="shared" si="43" ref="D315:D352">E315+F315+G315+H315+I315</f>
        <v>10</v>
      </c>
      <c r="E315" s="200"/>
      <c r="F315" s="200"/>
      <c r="G315" s="200"/>
      <c r="H315" s="612">
        <v>10</v>
      </c>
      <c r="I315" s="174"/>
    </row>
    <row r="316" spans="1:9" ht="14.25" customHeight="1">
      <c r="A316" s="149">
        <v>72</v>
      </c>
      <c r="B316" s="575" t="s">
        <v>372</v>
      </c>
      <c r="C316" s="296">
        <f t="shared" si="42"/>
        <v>4</v>
      </c>
      <c r="D316" s="528">
        <f t="shared" si="43"/>
        <v>4</v>
      </c>
      <c r="E316" s="204"/>
      <c r="F316" s="204"/>
      <c r="G316" s="204"/>
      <c r="H316" s="612">
        <v>4</v>
      </c>
      <c r="I316" s="232"/>
    </row>
    <row r="317" spans="1:9" ht="14.25" customHeight="1">
      <c r="A317" s="123">
        <v>73</v>
      </c>
      <c r="B317" s="596" t="s">
        <v>373</v>
      </c>
      <c r="C317" s="296">
        <f t="shared" si="42"/>
        <v>10</v>
      </c>
      <c r="D317" s="528">
        <f t="shared" si="43"/>
        <v>10</v>
      </c>
      <c r="E317" s="204"/>
      <c r="F317" s="204"/>
      <c r="G317" s="204"/>
      <c r="H317" s="610">
        <v>10</v>
      </c>
      <c r="I317" s="232"/>
    </row>
    <row r="318" spans="1:9" ht="14.25" customHeight="1">
      <c r="A318" s="149">
        <v>74</v>
      </c>
      <c r="B318" s="587" t="s">
        <v>374</v>
      </c>
      <c r="C318" s="296">
        <f t="shared" si="42"/>
        <v>3</v>
      </c>
      <c r="D318" s="528">
        <f t="shared" si="43"/>
        <v>3</v>
      </c>
      <c r="E318" s="204"/>
      <c r="F318" s="204"/>
      <c r="G318" s="204"/>
      <c r="H318" s="610">
        <v>3</v>
      </c>
      <c r="I318" s="232"/>
    </row>
    <row r="319" spans="1:9" ht="14.25" customHeight="1">
      <c r="A319" s="123">
        <v>75</v>
      </c>
      <c r="B319" s="593" t="s">
        <v>164</v>
      </c>
      <c r="C319" s="296">
        <f t="shared" si="42"/>
        <v>4</v>
      </c>
      <c r="D319" s="528">
        <f t="shared" si="43"/>
        <v>4</v>
      </c>
      <c r="E319" s="204"/>
      <c r="F319" s="204"/>
      <c r="G319" s="204"/>
      <c r="H319" s="611">
        <v>4</v>
      </c>
      <c r="I319" s="232"/>
    </row>
    <row r="320" spans="1:9" ht="14.25" customHeight="1">
      <c r="A320" s="149">
        <v>76</v>
      </c>
      <c r="B320" s="585" t="s">
        <v>375</v>
      </c>
      <c r="C320" s="296">
        <f t="shared" si="42"/>
        <v>6</v>
      </c>
      <c r="D320" s="528">
        <f t="shared" si="43"/>
        <v>6</v>
      </c>
      <c r="E320" s="204"/>
      <c r="F320" s="204"/>
      <c r="G320" s="204"/>
      <c r="H320" s="610">
        <v>6</v>
      </c>
      <c r="I320" s="232"/>
    </row>
    <row r="321" spans="1:9" ht="14.25" customHeight="1">
      <c r="A321" s="149">
        <v>77</v>
      </c>
      <c r="B321" s="595" t="s">
        <v>165</v>
      </c>
      <c r="C321" s="296">
        <f t="shared" si="42"/>
        <v>342</v>
      </c>
      <c r="D321" s="528">
        <f t="shared" si="43"/>
        <v>342</v>
      </c>
      <c r="E321" s="204"/>
      <c r="F321" s="204"/>
      <c r="G321" s="204"/>
      <c r="H321" s="611">
        <v>342</v>
      </c>
      <c r="I321" s="232"/>
    </row>
    <row r="322" spans="1:9" ht="14.25" customHeight="1">
      <c r="A322" s="149">
        <v>78</v>
      </c>
      <c r="B322" s="595" t="s">
        <v>166</v>
      </c>
      <c r="C322" s="296">
        <f t="shared" si="42"/>
        <v>10</v>
      </c>
      <c r="D322" s="528">
        <f t="shared" si="43"/>
        <v>10</v>
      </c>
      <c r="E322" s="204"/>
      <c r="F322" s="204"/>
      <c r="G322" s="204"/>
      <c r="H322" s="611">
        <v>10</v>
      </c>
      <c r="I322" s="232"/>
    </row>
    <row r="323" spans="1:9" ht="14.25" customHeight="1">
      <c r="A323" s="123">
        <v>79</v>
      </c>
      <c r="B323" s="593" t="s">
        <v>167</v>
      </c>
      <c r="C323" s="296">
        <f t="shared" si="42"/>
        <v>10</v>
      </c>
      <c r="D323" s="528">
        <f t="shared" si="43"/>
        <v>10</v>
      </c>
      <c r="E323" s="204"/>
      <c r="F323" s="204"/>
      <c r="G323" s="204"/>
      <c r="H323" s="611">
        <v>10</v>
      </c>
      <c r="I323" s="232"/>
    </row>
    <row r="324" spans="1:9" ht="14.25" customHeight="1">
      <c r="A324" s="123">
        <v>80</v>
      </c>
      <c r="B324" s="596" t="s">
        <v>376</v>
      </c>
      <c r="C324" s="296">
        <f t="shared" si="42"/>
        <v>10</v>
      </c>
      <c r="D324" s="528">
        <f t="shared" si="43"/>
        <v>10</v>
      </c>
      <c r="E324" s="204"/>
      <c r="F324" s="204"/>
      <c r="G324" s="204"/>
      <c r="H324" s="391">
        <v>10</v>
      </c>
      <c r="I324" s="232"/>
    </row>
    <row r="325" spans="1:9" ht="14.25" customHeight="1">
      <c r="A325" s="149">
        <v>81</v>
      </c>
      <c r="B325" s="593" t="s">
        <v>377</v>
      </c>
      <c r="C325" s="296">
        <f t="shared" si="42"/>
        <v>5</v>
      </c>
      <c r="D325" s="528">
        <f t="shared" si="43"/>
        <v>5</v>
      </c>
      <c r="E325" s="204"/>
      <c r="F325" s="204"/>
      <c r="G325" s="204"/>
      <c r="H325" s="611">
        <v>5</v>
      </c>
      <c r="I325" s="232"/>
    </row>
    <row r="326" spans="1:9" ht="14.25" customHeight="1">
      <c r="A326" s="123">
        <v>82</v>
      </c>
      <c r="B326" s="593" t="s">
        <v>378</v>
      </c>
      <c r="C326" s="296">
        <f t="shared" si="42"/>
        <v>10</v>
      </c>
      <c r="D326" s="528">
        <f t="shared" si="43"/>
        <v>10</v>
      </c>
      <c r="E326" s="204"/>
      <c r="F326" s="204"/>
      <c r="G326" s="204"/>
      <c r="H326" s="611">
        <v>10</v>
      </c>
      <c r="I326" s="232"/>
    </row>
    <row r="327" spans="1:9" ht="14.25" customHeight="1">
      <c r="A327" s="149">
        <v>83</v>
      </c>
      <c r="B327" s="586" t="s">
        <v>379</v>
      </c>
      <c r="C327" s="296">
        <f t="shared" si="42"/>
        <v>19</v>
      </c>
      <c r="D327" s="528">
        <f t="shared" si="43"/>
        <v>19</v>
      </c>
      <c r="E327" s="204"/>
      <c r="F327" s="204"/>
      <c r="G327" s="204"/>
      <c r="H327" s="611">
        <v>19</v>
      </c>
      <c r="I327" s="232"/>
    </row>
    <row r="328" spans="1:9" ht="14.25" customHeight="1">
      <c r="A328" s="123">
        <v>84</v>
      </c>
      <c r="B328" s="593" t="s">
        <v>380</v>
      </c>
      <c r="C328" s="296">
        <f t="shared" si="42"/>
        <v>10</v>
      </c>
      <c r="D328" s="528">
        <f t="shared" si="43"/>
        <v>10</v>
      </c>
      <c r="E328" s="204"/>
      <c r="F328" s="204"/>
      <c r="G328" s="204"/>
      <c r="H328" s="611">
        <v>10</v>
      </c>
      <c r="I328" s="232"/>
    </row>
    <row r="329" spans="1:9" ht="14.25" customHeight="1">
      <c r="A329" s="149">
        <v>85</v>
      </c>
      <c r="B329" s="593" t="s">
        <v>381</v>
      </c>
      <c r="C329" s="296">
        <f t="shared" si="42"/>
        <v>10</v>
      </c>
      <c r="D329" s="528">
        <f t="shared" si="43"/>
        <v>10</v>
      </c>
      <c r="E329" s="235"/>
      <c r="F329" s="235"/>
      <c r="G329" s="235"/>
      <c r="H329" s="611">
        <v>10</v>
      </c>
      <c r="I329" s="236"/>
    </row>
    <row r="330" spans="1:9" ht="14.25" customHeight="1">
      <c r="A330" s="123">
        <v>86</v>
      </c>
      <c r="B330" s="598" t="s">
        <v>382</v>
      </c>
      <c r="C330" s="296">
        <f t="shared" si="42"/>
        <v>10</v>
      </c>
      <c r="D330" s="528">
        <f t="shared" si="43"/>
        <v>10</v>
      </c>
      <c r="E330" s="204"/>
      <c r="F330" s="204"/>
      <c r="G330" s="204"/>
      <c r="H330" s="391">
        <v>10</v>
      </c>
      <c r="I330" s="204"/>
    </row>
    <row r="331" spans="1:9" ht="14.25" customHeight="1">
      <c r="A331" s="149">
        <v>87</v>
      </c>
      <c r="B331" s="595" t="s">
        <v>383</v>
      </c>
      <c r="C331" s="296">
        <f t="shared" si="42"/>
        <v>10</v>
      </c>
      <c r="D331" s="528">
        <f t="shared" si="43"/>
        <v>10</v>
      </c>
      <c r="E331" s="204"/>
      <c r="F331" s="204"/>
      <c r="G331" s="204"/>
      <c r="H331" s="611">
        <v>10</v>
      </c>
      <c r="I331" s="204"/>
    </row>
    <row r="332" spans="1:9" ht="14.25" customHeight="1">
      <c r="A332" s="123">
        <v>88</v>
      </c>
      <c r="B332" s="595" t="s">
        <v>384</v>
      </c>
      <c r="C332" s="296">
        <f t="shared" si="42"/>
        <v>3</v>
      </c>
      <c r="D332" s="528">
        <f t="shared" si="43"/>
        <v>3</v>
      </c>
      <c r="E332" s="204"/>
      <c r="F332" s="204"/>
      <c r="G332" s="204"/>
      <c r="H332" s="611">
        <v>3</v>
      </c>
      <c r="I332" s="204"/>
    </row>
    <row r="333" spans="1:9" ht="14.25" customHeight="1">
      <c r="A333" s="149">
        <v>89</v>
      </c>
      <c r="B333" s="593" t="s">
        <v>385</v>
      </c>
      <c r="C333" s="296">
        <f t="shared" si="42"/>
        <v>4</v>
      </c>
      <c r="D333" s="528">
        <f t="shared" si="43"/>
        <v>4</v>
      </c>
      <c r="E333" s="204"/>
      <c r="F333" s="204"/>
      <c r="G333" s="204"/>
      <c r="H333" s="611">
        <v>4</v>
      </c>
      <c r="I333" s="204"/>
    </row>
    <row r="334" spans="1:9" ht="14.25" customHeight="1" thickBot="1">
      <c r="A334" s="123">
        <v>90</v>
      </c>
      <c r="B334" s="593" t="s">
        <v>386</v>
      </c>
      <c r="C334" s="296">
        <f t="shared" si="42"/>
        <v>10</v>
      </c>
      <c r="D334" s="528">
        <f t="shared" si="43"/>
        <v>10</v>
      </c>
      <c r="E334" s="204"/>
      <c r="F334" s="204"/>
      <c r="G334" s="204"/>
      <c r="H334" s="391">
        <v>10</v>
      </c>
      <c r="I334" s="204"/>
    </row>
    <row r="335" spans="1:9" ht="14.25" customHeight="1">
      <c r="A335" s="7" t="s">
        <v>35</v>
      </c>
      <c r="B335" s="7"/>
      <c r="C335" s="64" t="s">
        <v>305</v>
      </c>
      <c r="D335" s="64" t="s">
        <v>305</v>
      </c>
      <c r="E335" s="64" t="s">
        <v>45</v>
      </c>
      <c r="F335" s="64" t="s">
        <v>28</v>
      </c>
      <c r="G335" s="143"/>
      <c r="H335" s="80"/>
      <c r="I335" s="64"/>
    </row>
    <row r="336" spans="1:9" ht="14.25" customHeight="1">
      <c r="A336" s="9" t="s">
        <v>0</v>
      </c>
      <c r="B336" s="45" t="s">
        <v>3</v>
      </c>
      <c r="C336" s="10" t="s">
        <v>306</v>
      </c>
      <c r="D336" s="65" t="s">
        <v>307</v>
      </c>
      <c r="E336" s="65" t="s">
        <v>1</v>
      </c>
      <c r="F336" s="65" t="s">
        <v>29</v>
      </c>
      <c r="G336" s="81" t="s">
        <v>30</v>
      </c>
      <c r="H336" s="81" t="s">
        <v>31</v>
      </c>
      <c r="I336" s="65" t="s">
        <v>60</v>
      </c>
    </row>
    <row r="337" spans="1:9" ht="14.25" customHeight="1" thickBot="1">
      <c r="A337" s="18"/>
      <c r="B337" s="46"/>
      <c r="C337" s="66">
        <v>2017</v>
      </c>
      <c r="D337" s="66"/>
      <c r="E337" s="66" t="s">
        <v>2</v>
      </c>
      <c r="F337" s="66" t="s">
        <v>97</v>
      </c>
      <c r="G337" s="144" t="s">
        <v>62</v>
      </c>
      <c r="H337" s="144" t="s">
        <v>32</v>
      </c>
      <c r="I337" s="66" t="s">
        <v>61</v>
      </c>
    </row>
    <row r="338" spans="1:9" ht="14.25" customHeight="1" thickBot="1">
      <c r="A338" s="12"/>
      <c r="B338" s="61"/>
      <c r="C338" s="15" t="s">
        <v>309</v>
      </c>
      <c r="D338" s="545" t="s">
        <v>308</v>
      </c>
      <c r="E338" s="13">
        <v>3</v>
      </c>
      <c r="F338" s="13">
        <v>4</v>
      </c>
      <c r="G338" s="14">
        <v>5</v>
      </c>
      <c r="H338" s="15">
        <v>6</v>
      </c>
      <c r="I338" s="15">
        <v>7</v>
      </c>
    </row>
    <row r="339" spans="1:9" ht="14.25" customHeight="1">
      <c r="A339" s="149">
        <v>91</v>
      </c>
      <c r="B339" s="596" t="s">
        <v>387</v>
      </c>
      <c r="C339" s="296">
        <f>D339</f>
        <v>5</v>
      </c>
      <c r="D339" s="528">
        <f>E339+F339+G339+H339+I339</f>
        <v>5</v>
      </c>
      <c r="E339" s="204"/>
      <c r="F339" s="204"/>
      <c r="G339" s="204"/>
      <c r="H339" s="610">
        <v>5</v>
      </c>
      <c r="I339" s="204"/>
    </row>
    <row r="340" spans="1:9" ht="14.25" customHeight="1">
      <c r="A340" s="123">
        <v>92</v>
      </c>
      <c r="B340" s="585" t="s">
        <v>388</v>
      </c>
      <c r="C340" s="296">
        <f t="shared" si="42"/>
        <v>3</v>
      </c>
      <c r="D340" s="528">
        <f t="shared" si="43"/>
        <v>3</v>
      </c>
      <c r="E340" s="204"/>
      <c r="F340" s="204"/>
      <c r="G340" s="204"/>
      <c r="H340" s="610">
        <v>3</v>
      </c>
      <c r="I340" s="204"/>
    </row>
    <row r="341" spans="1:9" ht="14.25" customHeight="1">
      <c r="A341" s="149">
        <v>93</v>
      </c>
      <c r="B341" s="588" t="s">
        <v>389</v>
      </c>
      <c r="C341" s="296">
        <f t="shared" si="42"/>
        <v>10</v>
      </c>
      <c r="D341" s="528">
        <f t="shared" si="43"/>
        <v>10</v>
      </c>
      <c r="E341" s="204"/>
      <c r="F341" s="204"/>
      <c r="G341" s="204"/>
      <c r="H341" s="611">
        <v>10</v>
      </c>
      <c r="I341" s="204"/>
    </row>
    <row r="342" spans="1:9" ht="14.25" customHeight="1">
      <c r="A342" s="148">
        <v>94</v>
      </c>
      <c r="B342" s="585" t="s">
        <v>390</v>
      </c>
      <c r="C342" s="296">
        <f t="shared" si="42"/>
        <v>10</v>
      </c>
      <c r="D342" s="528">
        <f t="shared" si="43"/>
        <v>10</v>
      </c>
      <c r="E342" s="204"/>
      <c r="F342" s="204"/>
      <c r="G342" s="204"/>
      <c r="H342" s="610">
        <v>10</v>
      </c>
      <c r="I342" s="204"/>
    </row>
    <row r="343" spans="1:9" ht="14.25" customHeight="1">
      <c r="A343" s="136">
        <v>95</v>
      </c>
      <c r="B343" s="585" t="s">
        <v>391</v>
      </c>
      <c r="C343" s="296">
        <f t="shared" si="42"/>
        <v>10</v>
      </c>
      <c r="D343" s="528">
        <f t="shared" si="43"/>
        <v>10</v>
      </c>
      <c r="E343" s="357"/>
      <c r="F343" s="357"/>
      <c r="G343" s="357"/>
      <c r="H343" s="610">
        <v>10</v>
      </c>
      <c r="I343" s="357"/>
    </row>
    <row r="344" spans="1:9" ht="14.25" customHeight="1">
      <c r="A344" s="327">
        <v>96</v>
      </c>
      <c r="B344" s="593" t="s">
        <v>392</v>
      </c>
      <c r="C344" s="296">
        <f t="shared" si="42"/>
        <v>4</v>
      </c>
      <c r="D344" s="528">
        <f t="shared" si="43"/>
        <v>4</v>
      </c>
      <c r="E344" s="357"/>
      <c r="F344" s="357"/>
      <c r="G344" s="357"/>
      <c r="H344" s="611">
        <v>4</v>
      </c>
      <c r="I344" s="357"/>
    </row>
    <row r="345" spans="1:9" ht="14.25" customHeight="1">
      <c r="A345" s="136">
        <v>97</v>
      </c>
      <c r="B345" s="585" t="s">
        <v>393</v>
      </c>
      <c r="C345" s="296">
        <f t="shared" si="42"/>
        <v>10</v>
      </c>
      <c r="D345" s="528">
        <f t="shared" si="43"/>
        <v>10</v>
      </c>
      <c r="E345" s="357"/>
      <c r="F345" s="357"/>
      <c r="G345" s="357"/>
      <c r="H345" s="610">
        <v>10</v>
      </c>
      <c r="I345" s="357"/>
    </row>
    <row r="346" spans="1:9" ht="14.25" customHeight="1">
      <c r="A346" s="327">
        <v>98</v>
      </c>
      <c r="B346" s="587" t="s">
        <v>394</v>
      </c>
      <c r="C346" s="296">
        <f t="shared" si="42"/>
        <v>6</v>
      </c>
      <c r="D346" s="528">
        <f t="shared" si="43"/>
        <v>6</v>
      </c>
      <c r="E346" s="357"/>
      <c r="F346" s="357"/>
      <c r="G346" s="357"/>
      <c r="H346" s="357">
        <v>6</v>
      </c>
      <c r="I346" s="357"/>
    </row>
    <row r="347" spans="1:9" ht="14.25" customHeight="1">
      <c r="A347" s="136">
        <v>100</v>
      </c>
      <c r="B347" s="593" t="s">
        <v>395</v>
      </c>
      <c r="C347" s="296">
        <f t="shared" si="42"/>
        <v>8</v>
      </c>
      <c r="D347" s="528">
        <f t="shared" si="43"/>
        <v>8</v>
      </c>
      <c r="E347" s="357"/>
      <c r="F347" s="357"/>
      <c r="G347" s="357"/>
      <c r="H347" s="611">
        <v>8</v>
      </c>
      <c r="I347" s="357"/>
    </row>
    <row r="348" spans="1:9" ht="14.25" customHeight="1">
      <c r="A348" s="376">
        <v>101</v>
      </c>
      <c r="B348" s="575" t="s">
        <v>396</v>
      </c>
      <c r="C348" s="296">
        <f t="shared" si="42"/>
        <v>7</v>
      </c>
      <c r="D348" s="528">
        <f t="shared" si="43"/>
        <v>7</v>
      </c>
      <c r="E348" s="357"/>
      <c r="F348" s="357"/>
      <c r="G348" s="357"/>
      <c r="H348" s="612">
        <v>7</v>
      </c>
      <c r="I348" s="357"/>
    </row>
    <row r="349" spans="1:9" ht="14.25" customHeight="1">
      <c r="A349" s="327">
        <v>102</v>
      </c>
      <c r="B349" s="599" t="s">
        <v>397</v>
      </c>
      <c r="C349" s="296">
        <f t="shared" si="42"/>
        <v>42</v>
      </c>
      <c r="D349" s="528">
        <f t="shared" si="43"/>
        <v>42</v>
      </c>
      <c r="E349" s="357"/>
      <c r="F349" s="357"/>
      <c r="G349" s="357"/>
      <c r="H349" s="611">
        <v>42</v>
      </c>
      <c r="I349" s="357"/>
    </row>
    <row r="350" spans="1:9" ht="14.25" customHeight="1">
      <c r="A350" s="136">
        <v>103</v>
      </c>
      <c r="B350" s="593" t="s">
        <v>398</v>
      </c>
      <c r="C350" s="296">
        <f t="shared" si="42"/>
        <v>4</v>
      </c>
      <c r="D350" s="528">
        <f t="shared" si="43"/>
        <v>4</v>
      </c>
      <c r="E350" s="357"/>
      <c r="F350" s="357"/>
      <c r="G350" s="357"/>
      <c r="H350" s="611">
        <v>4</v>
      </c>
      <c r="I350" s="357"/>
    </row>
    <row r="351" spans="1:9" ht="14.25" customHeight="1">
      <c r="A351" s="136">
        <v>104</v>
      </c>
      <c r="B351" s="585" t="s">
        <v>399</v>
      </c>
      <c r="C351" s="296">
        <f t="shared" si="42"/>
        <v>10</v>
      </c>
      <c r="D351" s="528">
        <f t="shared" si="43"/>
        <v>10</v>
      </c>
      <c r="E351" s="357"/>
      <c r="F351" s="357"/>
      <c r="G351" s="357"/>
      <c r="H351" s="610">
        <v>10</v>
      </c>
      <c r="I351" s="357"/>
    </row>
    <row r="352" spans="1:9" ht="14.25" customHeight="1">
      <c r="A352" s="136">
        <v>105</v>
      </c>
      <c r="B352" s="596" t="s">
        <v>400</v>
      </c>
      <c r="C352" s="296">
        <f t="shared" si="42"/>
        <v>22</v>
      </c>
      <c r="D352" s="528">
        <f t="shared" si="43"/>
        <v>22</v>
      </c>
      <c r="E352" s="357"/>
      <c r="F352" s="357"/>
      <c r="G352" s="357"/>
      <c r="H352" s="610">
        <v>22</v>
      </c>
      <c r="I352" s="357"/>
    </row>
    <row r="353" spans="1:9" ht="14.25" customHeight="1">
      <c r="A353" s="136">
        <v>106</v>
      </c>
      <c r="B353" s="575" t="s">
        <v>401</v>
      </c>
      <c r="C353" s="392">
        <f>D353</f>
        <v>10</v>
      </c>
      <c r="D353" s="392">
        <f>E353+F353+G353+H353+I353</f>
        <v>10</v>
      </c>
      <c r="E353" s="392"/>
      <c r="F353" s="392"/>
      <c r="G353" s="392"/>
      <c r="H353" s="612">
        <v>10</v>
      </c>
      <c r="I353" s="392"/>
    </row>
    <row r="354" spans="1:9" ht="14.25" customHeight="1">
      <c r="A354" s="136">
        <v>107</v>
      </c>
      <c r="B354" s="585" t="s">
        <v>402</v>
      </c>
      <c r="C354" s="392">
        <f aca="true" t="shared" si="44" ref="C354:C397">D354</f>
        <v>38</v>
      </c>
      <c r="D354" s="392">
        <f aca="true" t="shared" si="45" ref="D354:D397">E354+F354+G354+H354+I354</f>
        <v>38</v>
      </c>
      <c r="E354" s="357"/>
      <c r="F354" s="357"/>
      <c r="G354" s="357"/>
      <c r="H354" s="610">
        <v>38</v>
      </c>
      <c r="I354" s="357"/>
    </row>
    <row r="355" spans="1:9" ht="14.25" customHeight="1">
      <c r="A355" s="324">
        <v>108</v>
      </c>
      <c r="B355" s="595" t="s">
        <v>403</v>
      </c>
      <c r="C355" s="392">
        <f t="shared" si="44"/>
        <v>10</v>
      </c>
      <c r="D355" s="392">
        <f t="shared" si="45"/>
        <v>10</v>
      </c>
      <c r="E355" s="393"/>
      <c r="F355" s="393"/>
      <c r="G355" s="393"/>
      <c r="H355" s="611">
        <v>10</v>
      </c>
      <c r="I355" s="393"/>
    </row>
    <row r="356" spans="1:9" ht="14.25" customHeight="1">
      <c r="A356" s="327">
        <v>109</v>
      </c>
      <c r="B356" s="585" t="s">
        <v>404</v>
      </c>
      <c r="C356" s="392">
        <f t="shared" si="44"/>
        <v>10</v>
      </c>
      <c r="D356" s="392">
        <f t="shared" si="45"/>
        <v>10</v>
      </c>
      <c r="E356" s="357"/>
      <c r="F356" s="357"/>
      <c r="G356" s="357"/>
      <c r="H356" s="610">
        <v>10</v>
      </c>
      <c r="I356" s="357"/>
    </row>
    <row r="357" spans="1:9" ht="14.25" customHeight="1">
      <c r="A357" s="327">
        <v>110</v>
      </c>
      <c r="B357" s="585" t="s">
        <v>405</v>
      </c>
      <c r="C357" s="392">
        <f t="shared" si="44"/>
        <v>10</v>
      </c>
      <c r="D357" s="392">
        <f t="shared" si="45"/>
        <v>10</v>
      </c>
      <c r="E357" s="357"/>
      <c r="F357" s="357"/>
      <c r="G357" s="357"/>
      <c r="H357" s="610">
        <v>10</v>
      </c>
      <c r="I357" s="357"/>
    </row>
    <row r="358" spans="1:9" ht="14.25" customHeight="1">
      <c r="A358" s="327">
        <v>110</v>
      </c>
      <c r="B358" s="585" t="s">
        <v>406</v>
      </c>
      <c r="C358" s="392">
        <f t="shared" si="44"/>
        <v>10</v>
      </c>
      <c r="D358" s="392">
        <f t="shared" si="45"/>
        <v>10</v>
      </c>
      <c r="E358" s="357"/>
      <c r="F358" s="357"/>
      <c r="G358" s="357"/>
      <c r="H358" s="610">
        <v>10</v>
      </c>
      <c r="I358" s="357"/>
    </row>
    <row r="359" spans="1:9" ht="14.25" customHeight="1">
      <c r="A359" s="327">
        <v>111</v>
      </c>
      <c r="B359" s="587" t="s">
        <v>407</v>
      </c>
      <c r="C359" s="392">
        <f t="shared" si="44"/>
        <v>10</v>
      </c>
      <c r="D359" s="392">
        <f t="shared" si="45"/>
        <v>10</v>
      </c>
      <c r="E359" s="357"/>
      <c r="F359" s="357"/>
      <c r="G359" s="357"/>
      <c r="H359" s="610">
        <v>10</v>
      </c>
      <c r="I359" s="357"/>
    </row>
    <row r="360" spans="1:9" ht="14.25" customHeight="1">
      <c r="A360" s="327">
        <v>112</v>
      </c>
      <c r="B360" s="585" t="s">
        <v>408</v>
      </c>
      <c r="C360" s="392">
        <f t="shared" si="44"/>
        <v>4</v>
      </c>
      <c r="D360" s="392">
        <f t="shared" si="45"/>
        <v>4</v>
      </c>
      <c r="E360" s="357"/>
      <c r="F360" s="357"/>
      <c r="G360" s="357"/>
      <c r="H360" s="610">
        <v>4</v>
      </c>
      <c r="I360" s="357"/>
    </row>
    <row r="361" spans="1:9" ht="14.25" customHeight="1">
      <c r="A361" s="327">
        <v>113</v>
      </c>
      <c r="B361" s="585" t="s">
        <v>409</v>
      </c>
      <c r="C361" s="392">
        <f t="shared" si="44"/>
        <v>12</v>
      </c>
      <c r="D361" s="392">
        <f t="shared" si="45"/>
        <v>12</v>
      </c>
      <c r="E361" s="357"/>
      <c r="F361" s="357"/>
      <c r="G361" s="357"/>
      <c r="H361" s="610">
        <v>12</v>
      </c>
      <c r="I361" s="357"/>
    </row>
    <row r="362" spans="1:9" ht="14.25" customHeight="1">
      <c r="A362" s="327">
        <v>114</v>
      </c>
      <c r="B362" s="600" t="s">
        <v>410</v>
      </c>
      <c r="C362" s="392">
        <f t="shared" si="44"/>
        <v>10</v>
      </c>
      <c r="D362" s="392">
        <f t="shared" si="45"/>
        <v>10</v>
      </c>
      <c r="E362" s="357"/>
      <c r="F362" s="357"/>
      <c r="G362" s="357"/>
      <c r="H362" s="613">
        <v>10</v>
      </c>
      <c r="I362" s="357"/>
    </row>
    <row r="363" spans="1:9" ht="14.25" customHeight="1">
      <c r="A363" s="327">
        <v>115</v>
      </c>
      <c r="B363" s="579" t="s">
        <v>411</v>
      </c>
      <c r="C363" s="392">
        <f t="shared" si="44"/>
        <v>10</v>
      </c>
      <c r="D363" s="392">
        <f t="shared" si="45"/>
        <v>10</v>
      </c>
      <c r="E363" s="357"/>
      <c r="F363" s="357"/>
      <c r="G363" s="357"/>
      <c r="H363" s="614">
        <v>10</v>
      </c>
      <c r="I363" s="357"/>
    </row>
    <row r="364" spans="1:9" ht="14.25" customHeight="1">
      <c r="A364" s="327">
        <v>116</v>
      </c>
      <c r="B364" s="601" t="s">
        <v>412</v>
      </c>
      <c r="C364" s="392">
        <f t="shared" si="44"/>
        <v>10</v>
      </c>
      <c r="D364" s="392">
        <f t="shared" si="45"/>
        <v>10</v>
      </c>
      <c r="E364" s="357"/>
      <c r="F364" s="357"/>
      <c r="G364" s="357"/>
      <c r="H364" s="610">
        <v>10</v>
      </c>
      <c r="I364" s="357"/>
    </row>
    <row r="365" spans="1:9" ht="14.25" customHeight="1">
      <c r="A365" s="327">
        <v>117</v>
      </c>
      <c r="B365" s="601" t="s">
        <v>413</v>
      </c>
      <c r="C365" s="392">
        <f t="shared" si="44"/>
        <v>3</v>
      </c>
      <c r="D365" s="392">
        <f t="shared" si="45"/>
        <v>3</v>
      </c>
      <c r="E365" s="357"/>
      <c r="F365" s="357"/>
      <c r="G365" s="357"/>
      <c r="H365" s="610">
        <v>3</v>
      </c>
      <c r="I365" s="357"/>
    </row>
    <row r="366" spans="1:9" ht="14.25" customHeight="1">
      <c r="A366" s="327">
        <v>118</v>
      </c>
      <c r="B366" s="579" t="s">
        <v>414</v>
      </c>
      <c r="C366" s="392">
        <f t="shared" si="44"/>
        <v>7</v>
      </c>
      <c r="D366" s="392">
        <f t="shared" si="45"/>
        <v>7</v>
      </c>
      <c r="E366" s="357"/>
      <c r="F366" s="357"/>
      <c r="G366" s="357"/>
      <c r="H366" s="612">
        <v>7</v>
      </c>
      <c r="I366" s="357"/>
    </row>
    <row r="367" spans="1:9" ht="14.25" customHeight="1">
      <c r="A367" s="327">
        <v>119</v>
      </c>
      <c r="B367" s="579" t="s">
        <v>415</v>
      </c>
      <c r="C367" s="392">
        <f t="shared" si="44"/>
        <v>4</v>
      </c>
      <c r="D367" s="392">
        <f t="shared" si="45"/>
        <v>4</v>
      </c>
      <c r="E367" s="357"/>
      <c r="F367" s="357"/>
      <c r="G367" s="357"/>
      <c r="H367" s="612">
        <v>4</v>
      </c>
      <c r="I367" s="357"/>
    </row>
    <row r="368" spans="1:9" ht="14.25" customHeight="1">
      <c r="A368" s="327">
        <v>120</v>
      </c>
      <c r="B368" s="602" t="s">
        <v>416</v>
      </c>
      <c r="C368" s="392">
        <f t="shared" si="44"/>
        <v>9</v>
      </c>
      <c r="D368" s="392">
        <f t="shared" si="45"/>
        <v>9</v>
      </c>
      <c r="E368" s="357"/>
      <c r="F368" s="357"/>
      <c r="G368" s="357"/>
      <c r="H368" s="615">
        <v>9</v>
      </c>
      <c r="I368" s="357"/>
    </row>
    <row r="369" spans="1:9" ht="14.25" customHeight="1">
      <c r="A369" s="327">
        <v>121</v>
      </c>
      <c r="B369" s="579" t="s">
        <v>417</v>
      </c>
      <c r="C369" s="392">
        <f t="shared" si="44"/>
        <v>10</v>
      </c>
      <c r="D369" s="392">
        <f t="shared" si="45"/>
        <v>10</v>
      </c>
      <c r="E369" s="357"/>
      <c r="F369" s="357"/>
      <c r="G369" s="357"/>
      <c r="H369" s="614">
        <v>10</v>
      </c>
      <c r="I369" s="357"/>
    </row>
    <row r="370" spans="1:9" ht="14.25" customHeight="1">
      <c r="A370" s="327">
        <v>122</v>
      </c>
      <c r="B370" s="603" t="s">
        <v>418</v>
      </c>
      <c r="C370" s="392">
        <f t="shared" si="44"/>
        <v>353</v>
      </c>
      <c r="D370" s="392">
        <f t="shared" si="45"/>
        <v>353</v>
      </c>
      <c r="E370" s="357"/>
      <c r="F370" s="357"/>
      <c r="G370" s="357"/>
      <c r="H370" s="613">
        <v>353</v>
      </c>
      <c r="I370" s="357"/>
    </row>
    <row r="371" spans="1:9" ht="14.25" customHeight="1">
      <c r="A371" s="327">
        <v>123</v>
      </c>
      <c r="B371" s="604" t="s">
        <v>419</v>
      </c>
      <c r="C371" s="392">
        <f t="shared" si="44"/>
        <v>10</v>
      </c>
      <c r="D371" s="392">
        <f t="shared" si="45"/>
        <v>10</v>
      </c>
      <c r="E371" s="357"/>
      <c r="F371" s="357"/>
      <c r="G371" s="357"/>
      <c r="H371" s="613">
        <v>10</v>
      </c>
      <c r="I371" s="357"/>
    </row>
    <row r="372" spans="1:9" ht="14.25" customHeight="1">
      <c r="A372" s="327">
        <v>124</v>
      </c>
      <c r="B372" s="603" t="s">
        <v>168</v>
      </c>
      <c r="C372" s="392">
        <f t="shared" si="44"/>
        <v>10</v>
      </c>
      <c r="D372" s="392">
        <f t="shared" si="45"/>
        <v>10</v>
      </c>
      <c r="E372" s="357"/>
      <c r="F372" s="357"/>
      <c r="G372" s="357"/>
      <c r="H372" s="613">
        <v>10</v>
      </c>
      <c r="I372" s="357"/>
    </row>
    <row r="373" spans="1:9" ht="14.25" customHeight="1">
      <c r="A373" s="327">
        <v>125</v>
      </c>
      <c r="B373" s="600" t="s">
        <v>420</v>
      </c>
      <c r="C373" s="392">
        <f t="shared" si="44"/>
        <v>288</v>
      </c>
      <c r="D373" s="392">
        <f t="shared" si="45"/>
        <v>288</v>
      </c>
      <c r="E373" s="357"/>
      <c r="F373" s="357"/>
      <c r="G373" s="357"/>
      <c r="H373" s="613">
        <v>288</v>
      </c>
      <c r="I373" s="357"/>
    </row>
    <row r="374" spans="1:9" ht="14.25" customHeight="1" thickBot="1">
      <c r="A374" s="327">
        <v>126</v>
      </c>
      <c r="B374" s="605" t="s">
        <v>421</v>
      </c>
      <c r="C374" s="392">
        <f t="shared" si="44"/>
        <v>8</v>
      </c>
      <c r="D374" s="392">
        <f t="shared" si="45"/>
        <v>8</v>
      </c>
      <c r="E374" s="357"/>
      <c r="F374" s="357"/>
      <c r="G374" s="357"/>
      <c r="H374" s="616">
        <v>8</v>
      </c>
      <c r="I374" s="357"/>
    </row>
    <row r="375" spans="1:9" ht="14.25" customHeight="1">
      <c r="A375" s="7" t="s">
        <v>35</v>
      </c>
      <c r="B375" s="7"/>
      <c r="C375" s="64" t="s">
        <v>305</v>
      </c>
      <c r="D375" s="64" t="s">
        <v>305</v>
      </c>
      <c r="E375" s="64" t="s">
        <v>45</v>
      </c>
      <c r="F375" s="64" t="s">
        <v>28</v>
      </c>
      <c r="G375" s="143"/>
      <c r="H375" s="80"/>
      <c r="I375" s="64"/>
    </row>
    <row r="376" spans="1:9" ht="14.25" customHeight="1">
      <c r="A376" s="9" t="s">
        <v>0</v>
      </c>
      <c r="B376" s="45" t="s">
        <v>3</v>
      </c>
      <c r="C376" s="10" t="s">
        <v>306</v>
      </c>
      <c r="D376" s="65" t="s">
        <v>307</v>
      </c>
      <c r="E376" s="65" t="s">
        <v>1</v>
      </c>
      <c r="F376" s="65" t="s">
        <v>29</v>
      </c>
      <c r="G376" s="81" t="s">
        <v>30</v>
      </c>
      <c r="H376" s="81" t="s">
        <v>31</v>
      </c>
      <c r="I376" s="65" t="s">
        <v>60</v>
      </c>
    </row>
    <row r="377" spans="1:9" ht="14.25" customHeight="1" thickBot="1">
      <c r="A377" s="18"/>
      <c r="B377" s="46"/>
      <c r="C377" s="66">
        <v>2017</v>
      </c>
      <c r="D377" s="66"/>
      <c r="E377" s="66" t="s">
        <v>2</v>
      </c>
      <c r="F377" s="66" t="s">
        <v>97</v>
      </c>
      <c r="G377" s="144" t="s">
        <v>62</v>
      </c>
      <c r="H377" s="144" t="s">
        <v>32</v>
      </c>
      <c r="I377" s="66" t="s">
        <v>61</v>
      </c>
    </row>
    <row r="378" spans="1:9" ht="14.25" customHeight="1" thickBot="1">
      <c r="A378" s="12"/>
      <c r="B378" s="61"/>
      <c r="C378" s="15" t="s">
        <v>309</v>
      </c>
      <c r="D378" s="545" t="s">
        <v>308</v>
      </c>
      <c r="E378" s="13">
        <v>3</v>
      </c>
      <c r="F378" s="13">
        <v>4</v>
      </c>
      <c r="G378" s="14">
        <v>5</v>
      </c>
      <c r="H378" s="15">
        <v>6</v>
      </c>
      <c r="I378" s="15">
        <v>7</v>
      </c>
    </row>
    <row r="379" spans="1:9" ht="14.25" customHeight="1">
      <c r="A379" s="136">
        <v>127</v>
      </c>
      <c r="B379" s="699" t="s">
        <v>422</v>
      </c>
      <c r="C379" s="392">
        <f>D379</f>
        <v>6</v>
      </c>
      <c r="D379" s="392">
        <f>E379+F379+G379+H379+I379</f>
        <v>6</v>
      </c>
      <c r="E379" s="392"/>
      <c r="F379" s="392"/>
      <c r="G379" s="392"/>
      <c r="H379" s="700">
        <v>6</v>
      </c>
      <c r="I379" s="392"/>
    </row>
    <row r="380" spans="1:9" ht="14.25" customHeight="1">
      <c r="A380" s="327">
        <v>128</v>
      </c>
      <c r="B380" s="604" t="s">
        <v>423</v>
      </c>
      <c r="C380" s="392">
        <f>D380</f>
        <v>5</v>
      </c>
      <c r="D380" s="392">
        <f>E380+F380+G380+H380+I380</f>
        <v>5</v>
      </c>
      <c r="E380" s="357"/>
      <c r="F380" s="357"/>
      <c r="G380" s="357"/>
      <c r="H380" s="613">
        <v>5</v>
      </c>
      <c r="I380" s="357"/>
    </row>
    <row r="381" spans="1:9" ht="14.25" customHeight="1">
      <c r="A381" s="327">
        <v>129</v>
      </c>
      <c r="B381" s="697" t="s">
        <v>538</v>
      </c>
      <c r="C381" s="392">
        <f>D381</f>
        <v>10</v>
      </c>
      <c r="D381" s="392">
        <f>E381+F381+G381+H381+I381</f>
        <v>10</v>
      </c>
      <c r="E381" s="698"/>
      <c r="F381" s="698"/>
      <c r="G381" s="698"/>
      <c r="H381" s="698">
        <v>10</v>
      </c>
      <c r="I381" s="698"/>
    </row>
    <row r="382" spans="1:9" ht="14.25" customHeight="1">
      <c r="A382" s="136">
        <v>130</v>
      </c>
      <c r="B382" s="695" t="s">
        <v>424</v>
      </c>
      <c r="C382" s="392">
        <f t="shared" si="44"/>
        <v>10</v>
      </c>
      <c r="D382" s="392">
        <f t="shared" si="45"/>
        <v>10</v>
      </c>
      <c r="E382" s="392"/>
      <c r="F382" s="392"/>
      <c r="G382" s="392"/>
      <c r="H382" s="696">
        <v>10</v>
      </c>
      <c r="I382" s="392"/>
    </row>
    <row r="383" spans="1:9" ht="14.25" customHeight="1">
      <c r="A383" s="327">
        <v>131</v>
      </c>
      <c r="B383" s="601" t="s">
        <v>425</v>
      </c>
      <c r="C383" s="392">
        <f t="shared" si="44"/>
        <v>10</v>
      </c>
      <c r="D383" s="392">
        <f t="shared" si="45"/>
        <v>10</v>
      </c>
      <c r="E383" s="357"/>
      <c r="F383" s="357"/>
      <c r="G383" s="357"/>
      <c r="H383" s="614">
        <v>10</v>
      </c>
      <c r="I383" s="357"/>
    </row>
    <row r="384" spans="1:9" ht="14.25" customHeight="1">
      <c r="A384" s="327">
        <v>132</v>
      </c>
      <c r="B384" s="604" t="s">
        <v>426</v>
      </c>
      <c r="C384" s="392">
        <f t="shared" si="44"/>
        <v>10</v>
      </c>
      <c r="D384" s="392">
        <f t="shared" si="45"/>
        <v>10</v>
      </c>
      <c r="E384" s="357"/>
      <c r="F384" s="357"/>
      <c r="G384" s="357"/>
      <c r="H384" s="613">
        <v>10</v>
      </c>
      <c r="I384" s="357"/>
    </row>
    <row r="385" spans="1:9" ht="14.25" customHeight="1">
      <c r="A385" s="327">
        <v>133</v>
      </c>
      <c r="B385" s="606" t="s">
        <v>427</v>
      </c>
      <c r="C385" s="392">
        <f t="shared" si="44"/>
        <v>10</v>
      </c>
      <c r="D385" s="392">
        <f t="shared" si="45"/>
        <v>10</v>
      </c>
      <c r="E385" s="357"/>
      <c r="F385" s="357"/>
      <c r="G385" s="357"/>
      <c r="H385" s="616">
        <v>10</v>
      </c>
      <c r="I385" s="357"/>
    </row>
    <row r="386" spans="1:9" ht="14.25" customHeight="1">
      <c r="A386" s="327">
        <v>134</v>
      </c>
      <c r="B386" s="601" t="s">
        <v>428</v>
      </c>
      <c r="C386" s="392">
        <f t="shared" si="44"/>
        <v>5</v>
      </c>
      <c r="D386" s="392">
        <f t="shared" si="45"/>
        <v>5</v>
      </c>
      <c r="E386" s="357"/>
      <c r="F386" s="357"/>
      <c r="G386" s="357"/>
      <c r="H386" s="616">
        <v>5</v>
      </c>
      <c r="I386" s="357"/>
    </row>
    <row r="387" spans="1:9" ht="14.25" customHeight="1">
      <c r="A387" s="327">
        <v>135</v>
      </c>
      <c r="B387" s="604" t="s">
        <v>429</v>
      </c>
      <c r="C387" s="392">
        <f t="shared" si="44"/>
        <v>4</v>
      </c>
      <c r="D387" s="392">
        <f t="shared" si="45"/>
        <v>4</v>
      </c>
      <c r="E387" s="357"/>
      <c r="F387" s="357"/>
      <c r="G387" s="357"/>
      <c r="H387" s="613">
        <v>4</v>
      </c>
      <c r="I387" s="357"/>
    </row>
    <row r="388" spans="1:9" ht="14.25" customHeight="1">
      <c r="A388" s="327">
        <v>136</v>
      </c>
      <c r="B388" s="605" t="s">
        <v>430</v>
      </c>
      <c r="C388" s="392">
        <f t="shared" si="44"/>
        <v>10</v>
      </c>
      <c r="D388" s="392">
        <f t="shared" si="45"/>
        <v>10</v>
      </c>
      <c r="E388" s="357"/>
      <c r="F388" s="357"/>
      <c r="G388" s="357"/>
      <c r="H388" s="616">
        <v>10</v>
      </c>
      <c r="I388" s="357"/>
    </row>
    <row r="389" spans="1:9" ht="14.25" customHeight="1">
      <c r="A389" s="327">
        <v>137</v>
      </c>
      <c r="B389" s="604" t="s">
        <v>431</v>
      </c>
      <c r="C389" s="392">
        <f t="shared" si="44"/>
        <v>10</v>
      </c>
      <c r="D389" s="392">
        <f t="shared" si="45"/>
        <v>10</v>
      </c>
      <c r="E389" s="357"/>
      <c r="F389" s="357"/>
      <c r="G389" s="357"/>
      <c r="H389" s="613">
        <v>10</v>
      </c>
      <c r="I389" s="357"/>
    </row>
    <row r="390" spans="1:9" ht="14.25" customHeight="1">
      <c r="A390" s="327">
        <v>138</v>
      </c>
      <c r="B390" s="607" t="s">
        <v>432</v>
      </c>
      <c r="C390" s="392">
        <f t="shared" si="44"/>
        <v>10</v>
      </c>
      <c r="D390" s="392">
        <f t="shared" si="45"/>
        <v>10</v>
      </c>
      <c r="E390" s="357"/>
      <c r="F390" s="357"/>
      <c r="G390" s="357"/>
      <c r="H390" s="613">
        <v>10</v>
      </c>
      <c r="I390" s="357"/>
    </row>
    <row r="391" spans="1:9" ht="14.25" customHeight="1">
      <c r="A391" s="327">
        <v>139</v>
      </c>
      <c r="B391" s="608" t="s">
        <v>433</v>
      </c>
      <c r="C391" s="392">
        <f t="shared" si="44"/>
        <v>6</v>
      </c>
      <c r="D391" s="392">
        <f t="shared" si="45"/>
        <v>6</v>
      </c>
      <c r="E391" s="357"/>
      <c r="F391" s="357"/>
      <c r="G391" s="357"/>
      <c r="H391" s="615">
        <v>6</v>
      </c>
      <c r="I391" s="357"/>
    </row>
    <row r="392" spans="1:9" ht="14.25" customHeight="1">
      <c r="A392" s="327">
        <v>140</v>
      </c>
      <c r="B392" s="604" t="s">
        <v>434</v>
      </c>
      <c r="C392" s="392">
        <f t="shared" si="44"/>
        <v>10</v>
      </c>
      <c r="D392" s="392">
        <f t="shared" si="45"/>
        <v>10</v>
      </c>
      <c r="E392" s="357"/>
      <c r="F392" s="357"/>
      <c r="G392" s="357"/>
      <c r="H392" s="613">
        <v>10</v>
      </c>
      <c r="I392" s="357"/>
    </row>
    <row r="393" spans="1:9" ht="14.25" customHeight="1">
      <c r="A393" s="327">
        <v>141</v>
      </c>
      <c r="B393" s="609" t="s">
        <v>435</v>
      </c>
      <c r="C393" s="357">
        <f t="shared" si="44"/>
        <v>3</v>
      </c>
      <c r="D393" s="357">
        <f t="shared" si="45"/>
        <v>3</v>
      </c>
      <c r="E393" s="357"/>
      <c r="F393" s="357"/>
      <c r="G393" s="357"/>
      <c r="H393" s="613">
        <v>3</v>
      </c>
      <c r="I393" s="357"/>
    </row>
    <row r="394" spans="1:9" ht="14.25" customHeight="1">
      <c r="A394" s="327">
        <v>152</v>
      </c>
      <c r="B394" s="609" t="s">
        <v>436</v>
      </c>
      <c r="C394" s="392">
        <f t="shared" si="44"/>
        <v>3</v>
      </c>
      <c r="D394" s="392">
        <f t="shared" si="45"/>
        <v>3</v>
      </c>
      <c r="E394" s="357"/>
      <c r="F394" s="357"/>
      <c r="G394" s="357"/>
      <c r="H394" s="613">
        <v>3</v>
      </c>
      <c r="I394" s="357"/>
    </row>
    <row r="395" spans="1:9" ht="14.25" customHeight="1">
      <c r="A395" s="327">
        <v>143</v>
      </c>
      <c r="B395" s="604" t="s">
        <v>437</v>
      </c>
      <c r="C395" s="392">
        <f t="shared" si="44"/>
        <v>3</v>
      </c>
      <c r="D395" s="392">
        <f t="shared" si="45"/>
        <v>3</v>
      </c>
      <c r="E395" s="357"/>
      <c r="F395" s="357"/>
      <c r="G395" s="357"/>
      <c r="H395" s="613">
        <v>3</v>
      </c>
      <c r="I395" s="357"/>
    </row>
    <row r="396" spans="1:9" ht="14.25" customHeight="1">
      <c r="A396" s="324">
        <v>144</v>
      </c>
      <c r="B396" s="703" t="s">
        <v>438</v>
      </c>
      <c r="C396" s="357">
        <f t="shared" si="44"/>
        <v>14</v>
      </c>
      <c r="D396" s="357">
        <f t="shared" si="45"/>
        <v>14</v>
      </c>
      <c r="E396" s="357"/>
      <c r="F396" s="357"/>
      <c r="G396" s="357"/>
      <c r="H396" s="357">
        <v>14</v>
      </c>
      <c r="I396" s="357"/>
    </row>
    <row r="397" spans="1:12" ht="14.25" customHeight="1">
      <c r="A397" s="376">
        <v>145</v>
      </c>
      <c r="B397" s="707" t="s">
        <v>547</v>
      </c>
      <c r="C397" s="702">
        <f t="shared" si="44"/>
        <v>169.25</v>
      </c>
      <c r="D397" s="702">
        <f t="shared" si="45"/>
        <v>169.25</v>
      </c>
      <c r="E397" s="392">
        <v>169.25</v>
      </c>
      <c r="F397" s="392"/>
      <c r="G397" s="392"/>
      <c r="H397" s="392"/>
      <c r="I397" s="392"/>
      <c r="J397" s="701" t="s">
        <v>541</v>
      </c>
      <c r="K397" s="701"/>
      <c r="L397" s="701"/>
    </row>
    <row r="398" spans="1:9" ht="14.25" customHeight="1">
      <c r="A398" s="377"/>
      <c r="B398" s="708" t="s">
        <v>540</v>
      </c>
      <c r="C398" s="357"/>
      <c r="D398" s="357"/>
      <c r="E398" s="357"/>
      <c r="F398" s="357"/>
      <c r="G398" s="357"/>
      <c r="H398" s="357"/>
      <c r="I398" s="357"/>
    </row>
    <row r="399" spans="1:12" ht="13.5" thickBot="1">
      <c r="A399" s="704" t="s">
        <v>21</v>
      </c>
      <c r="B399" s="705" t="s">
        <v>73</v>
      </c>
      <c r="C399" s="706">
        <f>C400+C401+C402</f>
        <v>1977</v>
      </c>
      <c r="D399" s="706">
        <f aca="true" t="shared" si="46" ref="D399:I399">D400+D401+D402</f>
        <v>1977</v>
      </c>
      <c r="E399" s="706">
        <f t="shared" si="46"/>
        <v>1977</v>
      </c>
      <c r="F399" s="717">
        <f t="shared" si="46"/>
        <v>0</v>
      </c>
      <c r="G399" s="717">
        <f t="shared" si="46"/>
        <v>0</v>
      </c>
      <c r="H399" s="717">
        <f t="shared" si="46"/>
        <v>0</v>
      </c>
      <c r="I399" s="717">
        <f t="shared" si="46"/>
        <v>0</v>
      </c>
      <c r="J399" s="431"/>
      <c r="K399" s="431"/>
      <c r="L399" s="431"/>
    </row>
    <row r="400" spans="1:9" ht="12.75">
      <c r="A400" s="10" t="s">
        <v>8</v>
      </c>
      <c r="B400" s="17" t="s">
        <v>9</v>
      </c>
      <c r="C400" s="359"/>
      <c r="D400" s="546"/>
      <c r="E400" s="142"/>
      <c r="F400" s="142"/>
      <c r="G400" s="142"/>
      <c r="H400" s="142"/>
      <c r="I400" s="183"/>
    </row>
    <row r="401" spans="1:9" ht="12.75">
      <c r="A401" s="10" t="s">
        <v>10</v>
      </c>
      <c r="B401" s="17" t="s">
        <v>11</v>
      </c>
      <c r="C401" s="359"/>
      <c r="D401" s="546"/>
      <c r="E401" s="180"/>
      <c r="F401" s="196"/>
      <c r="G401" s="196"/>
      <c r="H401" s="196"/>
      <c r="I401" s="197"/>
    </row>
    <row r="402" spans="1:9" ht="13.5" thickBot="1">
      <c r="A402" s="10" t="s">
        <v>12</v>
      </c>
      <c r="B402" s="17" t="s">
        <v>37</v>
      </c>
      <c r="C402" s="289">
        <f>C403+C425+C446+C451+C462</f>
        <v>1977</v>
      </c>
      <c r="D402" s="289">
        <f aca="true" t="shared" si="47" ref="D402:I402">D403+D425+D446+D451+D462</f>
        <v>1977</v>
      </c>
      <c r="E402" s="289">
        <f t="shared" si="47"/>
        <v>1977</v>
      </c>
      <c r="F402" s="718">
        <f t="shared" si="47"/>
        <v>0</v>
      </c>
      <c r="G402" s="718">
        <f t="shared" si="47"/>
        <v>0</v>
      </c>
      <c r="H402" s="718">
        <f t="shared" si="47"/>
        <v>0</v>
      </c>
      <c r="I402" s="718">
        <f t="shared" si="47"/>
        <v>0</v>
      </c>
    </row>
    <row r="403" spans="1:9" ht="13.5" thickBot="1">
      <c r="A403" s="21"/>
      <c r="B403" s="93" t="s">
        <v>22</v>
      </c>
      <c r="C403" s="298">
        <f>C404</f>
        <v>668</v>
      </c>
      <c r="D403" s="298">
        <f aca="true" t="shared" si="48" ref="D403:I403">D404</f>
        <v>668</v>
      </c>
      <c r="E403" s="298">
        <f t="shared" si="48"/>
        <v>668</v>
      </c>
      <c r="F403" s="619">
        <f t="shared" si="48"/>
        <v>0</v>
      </c>
      <c r="G403" s="619">
        <f t="shared" si="48"/>
        <v>0</v>
      </c>
      <c r="H403" s="619">
        <f t="shared" si="48"/>
        <v>0</v>
      </c>
      <c r="I403" s="619">
        <f t="shared" si="48"/>
        <v>0</v>
      </c>
    </row>
    <row r="404" spans="1:9" ht="13.5" thickBot="1">
      <c r="A404" s="36" t="s">
        <v>12</v>
      </c>
      <c r="B404" s="49" t="s">
        <v>38</v>
      </c>
      <c r="C404" s="297">
        <f>C405+C422</f>
        <v>668</v>
      </c>
      <c r="D404" s="297">
        <f aca="true" t="shared" si="49" ref="D404:I404">D405+D422</f>
        <v>668</v>
      </c>
      <c r="E404" s="297">
        <f t="shared" si="49"/>
        <v>668</v>
      </c>
      <c r="F404" s="359">
        <f t="shared" si="49"/>
        <v>0</v>
      </c>
      <c r="G404" s="359">
        <f t="shared" si="49"/>
        <v>0</v>
      </c>
      <c r="H404" s="359">
        <f t="shared" si="49"/>
        <v>0</v>
      </c>
      <c r="I404" s="359">
        <f t="shared" si="49"/>
        <v>0</v>
      </c>
    </row>
    <row r="405" spans="1:9" ht="13.5" thickBot="1">
      <c r="A405" s="48"/>
      <c r="B405" s="91" t="s">
        <v>269</v>
      </c>
      <c r="C405" s="290">
        <f>E405+F405+G405+H405+I405</f>
        <v>573</v>
      </c>
      <c r="D405" s="524">
        <f>E405+F405+G405+H405+I405</f>
        <v>573</v>
      </c>
      <c r="E405" s="277">
        <f>E407+E409+E411+E413+E415</f>
        <v>573</v>
      </c>
      <c r="F405" s="240">
        <f>F407</f>
        <v>0</v>
      </c>
      <c r="G405" s="240">
        <f>G407</f>
        <v>0</v>
      </c>
      <c r="H405" s="240">
        <f>H407</f>
        <v>0</v>
      </c>
      <c r="I405" s="241">
        <f>I407</f>
        <v>0</v>
      </c>
    </row>
    <row r="406" spans="1:9" ht="12.75">
      <c r="A406" s="135">
        <v>1</v>
      </c>
      <c r="B406" s="406" t="s">
        <v>185</v>
      </c>
      <c r="C406" s="535"/>
      <c r="D406" s="233"/>
      <c r="E406" s="200"/>
      <c r="F406" s="200"/>
      <c r="G406" s="200"/>
      <c r="H406" s="200"/>
      <c r="I406" s="174"/>
    </row>
    <row r="407" spans="1:9" ht="15" customHeight="1">
      <c r="A407" s="135"/>
      <c r="B407" s="406" t="s">
        <v>184</v>
      </c>
      <c r="C407" s="540">
        <f>E407+F407+G407+H407+I407</f>
        <v>300</v>
      </c>
      <c r="D407" s="228">
        <f>E407+F407+G407+H407+I407</f>
        <v>300</v>
      </c>
      <c r="E407" s="273">
        <v>300</v>
      </c>
      <c r="F407" s="204"/>
      <c r="G407" s="204"/>
      <c r="H407" s="204"/>
      <c r="I407" s="232"/>
    </row>
    <row r="408" spans="1:9" ht="14.25" customHeight="1" thickBot="1">
      <c r="A408" s="376">
        <v>2</v>
      </c>
      <c r="B408" s="404" t="s">
        <v>176</v>
      </c>
      <c r="C408" s="540"/>
      <c r="D408" s="228"/>
      <c r="E408" s="270"/>
      <c r="F408" s="270"/>
      <c r="G408" s="270"/>
      <c r="H408" s="270"/>
      <c r="I408" s="271"/>
    </row>
    <row r="409" spans="1:9" ht="14.25" customHeight="1" thickBot="1">
      <c r="A409" s="30"/>
      <c r="B409" s="406" t="s">
        <v>177</v>
      </c>
      <c r="C409" s="540">
        <f aca="true" t="shared" si="50" ref="C409:C415">E409+F409+G409+H409+I409</f>
        <v>36</v>
      </c>
      <c r="D409" s="228">
        <f aca="true" t="shared" si="51" ref="D409:D415">E409+F409+G409+H409+I409</f>
        <v>36</v>
      </c>
      <c r="E409" s="284">
        <v>36</v>
      </c>
      <c r="F409" s="284"/>
      <c r="G409" s="284"/>
      <c r="H409" s="284"/>
      <c r="I409" s="285"/>
    </row>
    <row r="410" spans="1:9" ht="14.25" customHeight="1" thickBot="1">
      <c r="A410" s="376">
        <v>3</v>
      </c>
      <c r="B410" s="404" t="s">
        <v>178</v>
      </c>
      <c r="C410" s="540"/>
      <c r="D410" s="228"/>
      <c r="E410" s="284"/>
      <c r="F410" s="284"/>
      <c r="G410" s="284"/>
      <c r="H410" s="284"/>
      <c r="I410" s="285"/>
    </row>
    <row r="411" spans="1:9" ht="14.25" customHeight="1" thickBot="1">
      <c r="A411" s="30"/>
      <c r="B411" s="406" t="s">
        <v>270</v>
      </c>
      <c r="C411" s="540">
        <f t="shared" si="50"/>
        <v>157</v>
      </c>
      <c r="D411" s="228">
        <f t="shared" si="51"/>
        <v>157</v>
      </c>
      <c r="E411" s="284">
        <v>157</v>
      </c>
      <c r="F411" s="284"/>
      <c r="G411" s="284"/>
      <c r="H411" s="284"/>
      <c r="I411" s="285"/>
    </row>
    <row r="412" spans="1:9" ht="14.25" customHeight="1" thickBot="1">
      <c r="A412" s="376">
        <v>4</v>
      </c>
      <c r="B412" s="404" t="s">
        <v>272</v>
      </c>
      <c r="C412" s="540"/>
      <c r="D412" s="228"/>
      <c r="E412" s="284"/>
      <c r="F412" s="284"/>
      <c r="G412" s="284"/>
      <c r="H412" s="284"/>
      <c r="I412" s="285"/>
    </row>
    <row r="413" spans="1:9" ht="14.25" customHeight="1">
      <c r="A413" s="377"/>
      <c r="B413" s="405" t="s">
        <v>273</v>
      </c>
      <c r="C413" s="543">
        <f t="shared" si="50"/>
        <v>50</v>
      </c>
      <c r="D413" s="228">
        <f t="shared" si="51"/>
        <v>50</v>
      </c>
      <c r="E413" s="268">
        <v>50</v>
      </c>
      <c r="F413" s="268"/>
      <c r="G413" s="268"/>
      <c r="H413" s="268"/>
      <c r="I413" s="269"/>
    </row>
    <row r="414" spans="1:9" ht="14.25" customHeight="1">
      <c r="A414" s="17">
        <v>5</v>
      </c>
      <c r="B414" s="42" t="s">
        <v>275</v>
      </c>
      <c r="C414" s="685"/>
      <c r="D414" s="228"/>
      <c r="E414" s="204"/>
      <c r="F414" s="204"/>
      <c r="G414" s="204"/>
      <c r="H414" s="204"/>
      <c r="I414" s="204"/>
    </row>
    <row r="415" spans="1:9" ht="14.25" customHeight="1">
      <c r="A415" s="17"/>
      <c r="B415" s="42" t="s">
        <v>276</v>
      </c>
      <c r="C415" s="692">
        <f t="shared" si="50"/>
        <v>30</v>
      </c>
      <c r="D415" s="230">
        <f t="shared" si="51"/>
        <v>30</v>
      </c>
      <c r="E415" s="235">
        <v>30</v>
      </c>
      <c r="F415" s="235"/>
      <c r="G415" s="235"/>
      <c r="H415" s="235"/>
      <c r="I415" s="235"/>
    </row>
    <row r="416" spans="1:9" ht="14.25" customHeight="1">
      <c r="A416" s="31"/>
      <c r="B416" s="47"/>
      <c r="C416" s="266"/>
      <c r="D416" s="266"/>
      <c r="E416" s="421"/>
      <c r="F416" s="351"/>
      <c r="G416" s="351"/>
      <c r="H416" s="351"/>
      <c r="I416" s="351"/>
    </row>
    <row r="417" spans="1:9" ht="14.25" customHeight="1" thickBot="1">
      <c r="A417" s="31"/>
      <c r="B417" s="47"/>
      <c r="C417" s="266"/>
      <c r="D417" s="266"/>
      <c r="E417" s="421"/>
      <c r="F417" s="351"/>
      <c r="G417" s="351"/>
      <c r="H417" s="351"/>
      <c r="I417" s="351"/>
    </row>
    <row r="418" spans="1:9" ht="14.25" customHeight="1">
      <c r="A418" s="7" t="s">
        <v>35</v>
      </c>
      <c r="B418" s="7"/>
      <c r="C418" s="64" t="s">
        <v>305</v>
      </c>
      <c r="D418" s="64" t="s">
        <v>305</v>
      </c>
      <c r="E418" s="64" t="s">
        <v>45</v>
      </c>
      <c r="F418" s="64" t="s">
        <v>28</v>
      </c>
      <c r="G418" s="143"/>
      <c r="H418" s="80"/>
      <c r="I418" s="64"/>
    </row>
    <row r="419" spans="1:9" ht="14.25" customHeight="1">
      <c r="A419" s="9" t="s">
        <v>0</v>
      </c>
      <c r="B419" s="45" t="s">
        <v>3</v>
      </c>
      <c r="C419" s="10" t="s">
        <v>306</v>
      </c>
      <c r="D419" s="65" t="s">
        <v>307</v>
      </c>
      <c r="E419" s="65" t="s">
        <v>1</v>
      </c>
      <c r="F419" s="65" t="s">
        <v>29</v>
      </c>
      <c r="G419" s="81" t="s">
        <v>30</v>
      </c>
      <c r="H419" s="81" t="s">
        <v>31</v>
      </c>
      <c r="I419" s="65" t="s">
        <v>60</v>
      </c>
    </row>
    <row r="420" spans="1:9" ht="14.25" customHeight="1" thickBot="1">
      <c r="A420" s="18"/>
      <c r="B420" s="46"/>
      <c r="C420" s="66">
        <v>2017</v>
      </c>
      <c r="D420" s="66"/>
      <c r="E420" s="66" t="s">
        <v>2</v>
      </c>
      <c r="F420" s="66" t="s">
        <v>97</v>
      </c>
      <c r="G420" s="144" t="s">
        <v>62</v>
      </c>
      <c r="H420" s="144" t="s">
        <v>32</v>
      </c>
      <c r="I420" s="66" t="s">
        <v>61</v>
      </c>
    </row>
    <row r="421" spans="1:9" ht="14.25" customHeight="1" thickBot="1">
      <c r="A421" s="12"/>
      <c r="B421" s="61"/>
      <c r="C421" s="15" t="s">
        <v>309</v>
      </c>
      <c r="D421" s="545" t="s">
        <v>308</v>
      </c>
      <c r="E421" s="13">
        <v>3</v>
      </c>
      <c r="F421" s="13">
        <v>4</v>
      </c>
      <c r="G421" s="14">
        <v>5</v>
      </c>
      <c r="H421" s="15">
        <v>6</v>
      </c>
      <c r="I421" s="15">
        <v>7</v>
      </c>
    </row>
    <row r="422" spans="1:9" ht="14.25" customHeight="1" thickBot="1">
      <c r="A422" s="70"/>
      <c r="B422" s="92" t="s">
        <v>43</v>
      </c>
      <c r="C422" s="693">
        <f aca="true" t="shared" si="52" ref="C422:C428">E422+F422+G422+H422+I422</f>
        <v>95</v>
      </c>
      <c r="D422" s="506">
        <f aca="true" t="shared" si="53" ref="D422:D428">E422+F422+G422+H422+I422</f>
        <v>95</v>
      </c>
      <c r="E422" s="277">
        <f>E423+E424</f>
        <v>95</v>
      </c>
      <c r="F422" s="240">
        <f>F423+F424</f>
        <v>0</v>
      </c>
      <c r="G422" s="240">
        <f>G423+G424</f>
        <v>0</v>
      </c>
      <c r="H422" s="240">
        <f>H423+H424</f>
        <v>0</v>
      </c>
      <c r="I422" s="241">
        <f>I423+I424</f>
        <v>0</v>
      </c>
    </row>
    <row r="423" spans="1:9" ht="14.25" customHeight="1">
      <c r="A423" s="149">
        <v>1</v>
      </c>
      <c r="B423" s="341" t="s">
        <v>271</v>
      </c>
      <c r="C423" s="173">
        <f t="shared" si="52"/>
        <v>70</v>
      </c>
      <c r="D423" s="542">
        <f t="shared" si="53"/>
        <v>70</v>
      </c>
      <c r="E423" s="276">
        <v>70</v>
      </c>
      <c r="F423" s="194"/>
      <c r="G423" s="194"/>
      <c r="H423" s="194"/>
      <c r="I423" s="194"/>
    </row>
    <row r="424" spans="1:9" ht="14.25" customHeight="1" thickBot="1">
      <c r="A424" s="148">
        <v>2</v>
      </c>
      <c r="B424" s="484" t="s">
        <v>274</v>
      </c>
      <c r="C424" s="233">
        <f t="shared" si="52"/>
        <v>25</v>
      </c>
      <c r="D424" s="540">
        <f t="shared" si="53"/>
        <v>25</v>
      </c>
      <c r="E424" s="206">
        <v>25</v>
      </c>
      <c r="F424" s="196"/>
      <c r="G424" s="196"/>
      <c r="H424" s="196"/>
      <c r="I424" s="196"/>
    </row>
    <row r="425" spans="1:9" ht="14.25" customHeight="1" thickBot="1">
      <c r="A425" s="29"/>
      <c r="B425" s="93" t="s">
        <v>48</v>
      </c>
      <c r="C425" s="298">
        <f t="shared" si="52"/>
        <v>768</v>
      </c>
      <c r="D425" s="529">
        <f t="shared" si="53"/>
        <v>768</v>
      </c>
      <c r="E425" s="198">
        <f>E426</f>
        <v>768</v>
      </c>
      <c r="F425" s="184">
        <f>F426</f>
        <v>0</v>
      </c>
      <c r="G425" s="184">
        <f>G426</f>
        <v>0</v>
      </c>
      <c r="H425" s="184">
        <f>H426</f>
        <v>0</v>
      </c>
      <c r="I425" s="185">
        <f>I426</f>
        <v>0</v>
      </c>
    </row>
    <row r="426" spans="1:9" ht="14.25" customHeight="1" thickBot="1">
      <c r="A426" s="51" t="s">
        <v>12</v>
      </c>
      <c r="B426" s="30" t="s">
        <v>38</v>
      </c>
      <c r="C426" s="178">
        <f t="shared" si="52"/>
        <v>768</v>
      </c>
      <c r="D426" s="178">
        <f t="shared" si="53"/>
        <v>768</v>
      </c>
      <c r="E426" s="178">
        <f>E427+E438</f>
        <v>768</v>
      </c>
      <c r="F426" s="177">
        <f>F427</f>
        <v>0</v>
      </c>
      <c r="G426" s="177">
        <f>G427</f>
        <v>0</v>
      </c>
      <c r="H426" s="177">
        <f>H427</f>
        <v>0</v>
      </c>
      <c r="I426" s="177">
        <f>I427</f>
        <v>0</v>
      </c>
    </row>
    <row r="427" spans="1:9" ht="14.25" customHeight="1" thickBot="1">
      <c r="A427" s="48"/>
      <c r="B427" s="91" t="s">
        <v>52</v>
      </c>
      <c r="C427" s="237">
        <f t="shared" si="52"/>
        <v>692</v>
      </c>
      <c r="D427" s="274">
        <f t="shared" si="53"/>
        <v>692</v>
      </c>
      <c r="E427" s="237">
        <f>E428+E432+E434+E436+E437</f>
        <v>692</v>
      </c>
      <c r="F427" s="192"/>
      <c r="G427" s="192"/>
      <c r="H427" s="192"/>
      <c r="I427" s="193"/>
    </row>
    <row r="428" spans="1:9" ht="14.25" customHeight="1">
      <c r="A428" s="116">
        <v>1</v>
      </c>
      <c r="B428" s="41" t="s">
        <v>172</v>
      </c>
      <c r="C428" s="678">
        <f t="shared" si="52"/>
        <v>449</v>
      </c>
      <c r="D428" s="233">
        <f t="shared" si="53"/>
        <v>449</v>
      </c>
      <c r="E428" s="234">
        <v>449</v>
      </c>
      <c r="F428" s="234"/>
      <c r="G428" s="234"/>
      <c r="H428" s="234"/>
      <c r="I428" s="234"/>
    </row>
    <row r="429" spans="1:9" ht="14.25" customHeight="1">
      <c r="A429" s="116"/>
      <c r="B429" s="41" t="s">
        <v>171</v>
      </c>
      <c r="C429" s="678"/>
      <c r="D429" s="233"/>
      <c r="E429" s="234"/>
      <c r="F429" s="238"/>
      <c r="G429" s="238"/>
      <c r="H429" s="238"/>
      <c r="I429" s="203"/>
    </row>
    <row r="430" spans="1:9" ht="14.25" customHeight="1">
      <c r="A430" s="130">
        <v>2</v>
      </c>
      <c r="B430" s="158" t="s">
        <v>173</v>
      </c>
      <c r="C430" s="678"/>
      <c r="D430" s="233"/>
      <c r="E430" s="206"/>
      <c r="F430" s="196"/>
      <c r="G430" s="196"/>
      <c r="H430" s="196"/>
      <c r="I430" s="196"/>
    </row>
    <row r="431" spans="1:9" ht="14.25" customHeight="1">
      <c r="A431" s="116"/>
      <c r="B431" s="159" t="s">
        <v>174</v>
      </c>
      <c r="C431" s="297"/>
      <c r="D431" s="233"/>
      <c r="E431" s="204"/>
      <c r="F431" s="196"/>
      <c r="G431" s="196"/>
      <c r="H431" s="196"/>
      <c r="I431" s="196"/>
    </row>
    <row r="432" spans="1:9" ht="14.25" customHeight="1">
      <c r="A432" s="117"/>
      <c r="B432" s="88" t="s">
        <v>175</v>
      </c>
      <c r="C432" s="297">
        <f aca="true" t="shared" si="54" ref="C432:C437">E432+F432+G432+H432+I432</f>
        <v>100</v>
      </c>
      <c r="D432" s="233">
        <f aca="true" t="shared" si="55" ref="D432:D437">E432+F432+G432+H432+I432</f>
        <v>100</v>
      </c>
      <c r="E432" s="204">
        <v>100</v>
      </c>
      <c r="F432" s="196"/>
      <c r="G432" s="196"/>
      <c r="H432" s="196"/>
      <c r="I432" s="197"/>
    </row>
    <row r="433" spans="1:9" ht="14.25" customHeight="1">
      <c r="A433" s="116">
        <v>3</v>
      </c>
      <c r="B433" s="158" t="s">
        <v>258</v>
      </c>
      <c r="C433" s="297"/>
      <c r="D433" s="233"/>
      <c r="E433" s="204"/>
      <c r="F433" s="196"/>
      <c r="G433" s="196"/>
      <c r="H433" s="196"/>
      <c r="I433" s="197"/>
    </row>
    <row r="434" spans="1:9" ht="14.25" customHeight="1">
      <c r="A434" s="116"/>
      <c r="B434" s="159" t="s">
        <v>259</v>
      </c>
      <c r="C434" s="678">
        <f t="shared" si="54"/>
        <v>58</v>
      </c>
      <c r="D434" s="233">
        <f t="shared" si="55"/>
        <v>58</v>
      </c>
      <c r="E434" s="235">
        <v>58</v>
      </c>
      <c r="F434" s="238"/>
      <c r="G434" s="238"/>
      <c r="H434" s="238"/>
      <c r="I434" s="203"/>
    </row>
    <row r="435" spans="1:9" ht="14.25" customHeight="1">
      <c r="A435" s="399">
        <v>4</v>
      </c>
      <c r="B435" s="401" t="s">
        <v>260</v>
      </c>
      <c r="C435" s="678"/>
      <c r="D435" s="233"/>
      <c r="E435" s="204"/>
      <c r="F435" s="196"/>
      <c r="G435" s="196"/>
      <c r="H435" s="196"/>
      <c r="I435" s="196"/>
    </row>
    <row r="436" spans="1:9" ht="14.25" customHeight="1">
      <c r="A436" s="400"/>
      <c r="B436" s="402" t="s">
        <v>261</v>
      </c>
      <c r="C436" s="297">
        <f t="shared" si="54"/>
        <v>35</v>
      </c>
      <c r="D436" s="233">
        <f t="shared" si="55"/>
        <v>35</v>
      </c>
      <c r="E436" s="204">
        <v>35</v>
      </c>
      <c r="F436" s="196"/>
      <c r="G436" s="196"/>
      <c r="H436" s="196"/>
      <c r="I436" s="196"/>
    </row>
    <row r="437" spans="1:9" ht="14.25" customHeight="1" thickBot="1">
      <c r="A437" s="646">
        <v>5</v>
      </c>
      <c r="B437" s="398" t="s">
        <v>262</v>
      </c>
      <c r="C437" s="296">
        <f t="shared" si="54"/>
        <v>50</v>
      </c>
      <c r="D437" s="233">
        <f t="shared" si="55"/>
        <v>50</v>
      </c>
      <c r="E437" s="204">
        <v>50</v>
      </c>
      <c r="F437" s="196"/>
      <c r="G437" s="196"/>
      <c r="H437" s="196"/>
      <c r="I437" s="196"/>
    </row>
    <row r="438" spans="1:9" ht="13.5" thickBot="1">
      <c r="A438" s="70"/>
      <c r="B438" s="92" t="s">
        <v>43</v>
      </c>
      <c r="C438" s="290">
        <f>E438+F438+G438+H438+I438</f>
        <v>76</v>
      </c>
      <c r="D438" s="524">
        <f>E438+F438+G438+H438+I438</f>
        <v>76</v>
      </c>
      <c r="E438" s="237">
        <f>E439+E440+E441+E442+E443+E444+E445</f>
        <v>76</v>
      </c>
      <c r="F438" s="192">
        <f>F439+F440+F441+F442+F443+F444+F445</f>
        <v>0</v>
      </c>
      <c r="G438" s="240">
        <f>G439+G440+G441+G442+G443+G444+G445</f>
        <v>0</v>
      </c>
      <c r="H438" s="240">
        <f>H439+H440+H441+H442+H443+H444+H445</f>
        <v>0</v>
      </c>
      <c r="I438" s="240">
        <f>I439+I440+I441+I442+I443+I444+I445</f>
        <v>0</v>
      </c>
    </row>
    <row r="439" spans="1:9" ht="12.75">
      <c r="A439" s="117">
        <v>1</v>
      </c>
      <c r="B439" s="88" t="s">
        <v>86</v>
      </c>
      <c r="C439" s="678">
        <f>E439+F439+G439+H439+I439</f>
        <v>20</v>
      </c>
      <c r="D439" s="233">
        <f>E439+F439+G439+H439+I439</f>
        <v>20</v>
      </c>
      <c r="E439" s="173">
        <v>20</v>
      </c>
      <c r="F439" s="142"/>
      <c r="G439" s="194"/>
      <c r="H439" s="194"/>
      <c r="I439" s="195"/>
    </row>
    <row r="440" spans="1:9" ht="13.5" thickBot="1">
      <c r="A440" s="130">
        <v>2</v>
      </c>
      <c r="B440" s="158" t="s">
        <v>263</v>
      </c>
      <c r="C440" s="678">
        <f aca="true" t="shared" si="56" ref="C440:C445">E440+F440+G440+H440+I440</f>
        <v>10</v>
      </c>
      <c r="D440" s="233">
        <f aca="true" t="shared" si="57" ref="D440:D445">E440+F440+G440+H440+I440</f>
        <v>10</v>
      </c>
      <c r="E440" s="169">
        <v>10</v>
      </c>
      <c r="F440" s="168"/>
      <c r="G440" s="238"/>
      <c r="H440" s="238"/>
      <c r="I440" s="203"/>
    </row>
    <row r="441" spans="1:9" ht="13.5" thickBot="1">
      <c r="A441" s="382">
        <v>3</v>
      </c>
      <c r="B441" s="403" t="s">
        <v>264</v>
      </c>
      <c r="C441" s="678">
        <f t="shared" si="56"/>
        <v>14</v>
      </c>
      <c r="D441" s="233">
        <f t="shared" si="57"/>
        <v>14</v>
      </c>
      <c r="E441" s="237">
        <v>14</v>
      </c>
      <c r="F441" s="192"/>
      <c r="G441" s="240"/>
      <c r="H441" s="240"/>
      <c r="I441" s="241"/>
    </row>
    <row r="442" spans="1:9" ht="12.75">
      <c r="A442" s="382">
        <v>4</v>
      </c>
      <c r="B442" s="398" t="s">
        <v>265</v>
      </c>
      <c r="C442" s="678">
        <f t="shared" si="56"/>
        <v>3</v>
      </c>
      <c r="D442" s="233">
        <f t="shared" si="57"/>
        <v>3</v>
      </c>
      <c r="E442" s="233">
        <v>3</v>
      </c>
      <c r="F442" s="180"/>
      <c r="G442" s="196"/>
      <c r="H442" s="196"/>
      <c r="I442" s="196"/>
    </row>
    <row r="443" spans="1:9" ht="12.75">
      <c r="A443" s="382">
        <v>5</v>
      </c>
      <c r="B443" s="398" t="s">
        <v>266</v>
      </c>
      <c r="C443" s="297">
        <f t="shared" si="56"/>
        <v>10</v>
      </c>
      <c r="D443" s="535">
        <f t="shared" si="57"/>
        <v>10</v>
      </c>
      <c r="E443" s="233">
        <v>10</v>
      </c>
      <c r="F443" s="180"/>
      <c r="G443" s="196"/>
      <c r="H443" s="196"/>
      <c r="I443" s="196"/>
    </row>
    <row r="444" spans="1:9" ht="12.75">
      <c r="A444" s="367">
        <v>6</v>
      </c>
      <c r="B444" s="401" t="s">
        <v>267</v>
      </c>
      <c r="C444" s="297">
        <f t="shared" si="56"/>
        <v>4</v>
      </c>
      <c r="D444" s="535">
        <f t="shared" si="57"/>
        <v>4</v>
      </c>
      <c r="E444" s="233">
        <v>4</v>
      </c>
      <c r="F444" s="180"/>
      <c r="G444" s="196"/>
      <c r="H444" s="196"/>
      <c r="I444" s="196"/>
    </row>
    <row r="445" spans="1:9" ht="13.5" thickBot="1">
      <c r="A445" s="367">
        <v>7</v>
      </c>
      <c r="B445" s="401" t="s">
        <v>268</v>
      </c>
      <c r="C445" s="297">
        <f t="shared" si="56"/>
        <v>15</v>
      </c>
      <c r="D445" s="535">
        <f t="shared" si="57"/>
        <v>15</v>
      </c>
      <c r="E445" s="233">
        <v>15</v>
      </c>
      <c r="F445" s="180"/>
      <c r="G445" s="196"/>
      <c r="H445" s="196"/>
      <c r="I445" s="196"/>
    </row>
    <row r="446" spans="1:9" ht="13.5" thickBot="1">
      <c r="A446" s="394"/>
      <c r="B446" s="395" t="s">
        <v>169</v>
      </c>
      <c r="C446" s="317">
        <f>E446+F446+G446+H446+I446</f>
        <v>15</v>
      </c>
      <c r="D446" s="547">
        <f aca="true" t="shared" si="58" ref="D446:D455">E446+F446+G446+H446+I446</f>
        <v>15</v>
      </c>
      <c r="E446" s="280">
        <f aca="true" t="shared" si="59" ref="E446:I447">E447</f>
        <v>15</v>
      </c>
      <c r="F446" s="245">
        <f t="shared" si="59"/>
        <v>0</v>
      </c>
      <c r="G446" s="245">
        <f t="shared" si="59"/>
        <v>0</v>
      </c>
      <c r="H446" s="245">
        <f t="shared" si="59"/>
        <v>0</v>
      </c>
      <c r="I446" s="246">
        <f t="shared" si="59"/>
        <v>0</v>
      </c>
    </row>
    <row r="447" spans="1:9" ht="13.5" thickBot="1">
      <c r="A447" s="51" t="s">
        <v>12</v>
      </c>
      <c r="B447" s="30" t="s">
        <v>38</v>
      </c>
      <c r="C447" s="307">
        <f>E447+F447+G447+H447+I447</f>
        <v>15</v>
      </c>
      <c r="D447" s="209">
        <f t="shared" si="58"/>
        <v>15</v>
      </c>
      <c r="E447" s="231">
        <f t="shared" si="59"/>
        <v>15</v>
      </c>
      <c r="F447" s="190">
        <f t="shared" si="59"/>
        <v>0</v>
      </c>
      <c r="G447" s="190">
        <f t="shared" si="59"/>
        <v>0</v>
      </c>
      <c r="H447" s="190">
        <f t="shared" si="59"/>
        <v>0</v>
      </c>
      <c r="I447" s="191">
        <f t="shared" si="59"/>
        <v>0</v>
      </c>
    </row>
    <row r="448" spans="1:9" ht="12.75">
      <c r="A448" s="407"/>
      <c r="B448" s="114" t="s">
        <v>43</v>
      </c>
      <c r="C448" s="311">
        <f>E448+F448+G448+H448+I448</f>
        <v>15</v>
      </c>
      <c r="D448" s="524">
        <f t="shared" si="58"/>
        <v>15</v>
      </c>
      <c r="E448" s="274">
        <f>E449+E450</f>
        <v>15</v>
      </c>
      <c r="F448" s="223">
        <f>F449+F450</f>
        <v>0</v>
      </c>
      <c r="G448" s="223">
        <f>G449+G450</f>
        <v>0</v>
      </c>
      <c r="H448" s="223">
        <f>H449+H450</f>
        <v>0</v>
      </c>
      <c r="I448" s="223">
        <f>I449+I450</f>
        <v>0</v>
      </c>
    </row>
    <row r="449" spans="1:9" ht="12.75">
      <c r="A449" s="382">
        <v>1</v>
      </c>
      <c r="B449" s="398" t="s">
        <v>254</v>
      </c>
      <c r="C449" s="205">
        <f>E449+F449+G449+H449+I449</f>
        <v>7</v>
      </c>
      <c r="D449" s="205">
        <f t="shared" si="58"/>
        <v>7</v>
      </c>
      <c r="E449" s="233">
        <v>7</v>
      </c>
      <c r="F449" s="180"/>
      <c r="G449" s="196"/>
      <c r="H449" s="196"/>
      <c r="I449" s="196"/>
    </row>
    <row r="450" spans="1:9" ht="13.5" thickBot="1">
      <c r="A450" s="86">
        <v>2</v>
      </c>
      <c r="B450" s="398" t="s">
        <v>255</v>
      </c>
      <c r="C450" s="209">
        <f>E450+F450+G450+H450+I450</f>
        <v>8</v>
      </c>
      <c r="D450" s="205">
        <f t="shared" si="58"/>
        <v>8</v>
      </c>
      <c r="E450" s="178">
        <v>8</v>
      </c>
      <c r="F450" s="177"/>
      <c r="G450" s="207"/>
      <c r="H450" s="207"/>
      <c r="I450" s="492"/>
    </row>
    <row r="451" spans="1:9" ht="13.5" thickBot="1">
      <c r="A451" s="397"/>
      <c r="B451" s="658" t="s">
        <v>23</v>
      </c>
      <c r="C451" s="316">
        <f>D451</f>
        <v>496</v>
      </c>
      <c r="D451" s="548">
        <f t="shared" si="58"/>
        <v>496</v>
      </c>
      <c r="E451" s="278">
        <f aca="true" t="shared" si="60" ref="E451:I452">E452</f>
        <v>496</v>
      </c>
      <c r="F451" s="242">
        <f t="shared" si="60"/>
        <v>0</v>
      </c>
      <c r="G451" s="242">
        <f t="shared" si="60"/>
        <v>0</v>
      </c>
      <c r="H451" s="242">
        <f t="shared" si="60"/>
        <v>0</v>
      </c>
      <c r="I451" s="243">
        <f t="shared" si="60"/>
        <v>0</v>
      </c>
    </row>
    <row r="452" spans="1:9" ht="13.5" thickBot="1">
      <c r="A452" s="51" t="s">
        <v>12</v>
      </c>
      <c r="B452" s="30" t="s">
        <v>49</v>
      </c>
      <c r="C452" s="307">
        <f>D452</f>
        <v>496</v>
      </c>
      <c r="D452" s="209">
        <f t="shared" si="58"/>
        <v>496</v>
      </c>
      <c r="E452" s="231">
        <f t="shared" si="60"/>
        <v>496</v>
      </c>
      <c r="F452" s="190">
        <f t="shared" si="60"/>
        <v>0</v>
      </c>
      <c r="G452" s="190">
        <f t="shared" si="60"/>
        <v>0</v>
      </c>
      <c r="H452" s="190">
        <f t="shared" si="60"/>
        <v>0</v>
      </c>
      <c r="I452" s="191">
        <f t="shared" si="60"/>
        <v>0</v>
      </c>
    </row>
    <row r="453" spans="1:9" ht="13.5" thickBot="1">
      <c r="A453" s="106"/>
      <c r="B453" s="91" t="s">
        <v>52</v>
      </c>
      <c r="C453" s="300">
        <f>D453</f>
        <v>496</v>
      </c>
      <c r="D453" s="530">
        <f t="shared" si="58"/>
        <v>496</v>
      </c>
      <c r="E453" s="199">
        <f>E454+E455</f>
        <v>496</v>
      </c>
      <c r="F453" s="187">
        <f>F454+F455</f>
        <v>0</v>
      </c>
      <c r="G453" s="187">
        <f>G454+G455</f>
        <v>0</v>
      </c>
      <c r="H453" s="187">
        <f>H454+H455</f>
        <v>0</v>
      </c>
      <c r="I453" s="188">
        <f>I454+I455</f>
        <v>0</v>
      </c>
    </row>
    <row r="454" spans="1:9" ht="12.75">
      <c r="A454" s="116">
        <v>1</v>
      </c>
      <c r="B454" s="423" t="s">
        <v>277</v>
      </c>
      <c r="C454" s="686">
        <f>D454</f>
        <v>346</v>
      </c>
      <c r="D454" s="202">
        <f t="shared" si="58"/>
        <v>346</v>
      </c>
      <c r="E454" s="231">
        <v>346</v>
      </c>
      <c r="F454" s="190"/>
      <c r="G454" s="190"/>
      <c r="H454" s="190"/>
      <c r="I454" s="208"/>
    </row>
    <row r="455" spans="1:9" ht="12.75">
      <c r="A455" s="709"/>
      <c r="B455" s="710" t="s">
        <v>43</v>
      </c>
      <c r="C455" s="205">
        <f>D455</f>
        <v>150</v>
      </c>
      <c r="D455" s="205">
        <f t="shared" si="58"/>
        <v>150</v>
      </c>
      <c r="E455" s="205">
        <v>150</v>
      </c>
      <c r="F455" s="205"/>
      <c r="G455" s="205"/>
      <c r="H455" s="205"/>
      <c r="I455" s="204"/>
    </row>
    <row r="456" spans="1:9" ht="12.75">
      <c r="A456" s="86"/>
      <c r="B456" s="52"/>
      <c r="C456" s="677"/>
      <c r="D456" s="677"/>
      <c r="E456" s="677"/>
      <c r="F456" s="677"/>
      <c r="G456" s="677"/>
      <c r="H456" s="677"/>
      <c r="I456" s="677"/>
    </row>
    <row r="457" spans="1:9" ht="13.5" thickBot="1">
      <c r="A457" s="86"/>
      <c r="B457" s="52"/>
      <c r="C457" s="677"/>
      <c r="D457" s="677"/>
      <c r="E457" s="677"/>
      <c r="F457" s="677"/>
      <c r="G457" s="677"/>
      <c r="H457" s="677"/>
      <c r="I457" s="677"/>
    </row>
    <row r="458" spans="1:9" ht="12.75">
      <c r="A458" s="7" t="s">
        <v>35</v>
      </c>
      <c r="B458" s="7"/>
      <c r="C458" s="64" t="s">
        <v>305</v>
      </c>
      <c r="D458" s="64" t="s">
        <v>305</v>
      </c>
      <c r="E458" s="64" t="s">
        <v>45</v>
      </c>
      <c r="F458" s="64" t="s">
        <v>28</v>
      </c>
      <c r="G458" s="143"/>
      <c r="H458" s="80"/>
      <c r="I458" s="64"/>
    </row>
    <row r="459" spans="1:9" ht="12.75">
      <c r="A459" s="9" t="s">
        <v>0</v>
      </c>
      <c r="B459" s="45" t="s">
        <v>3</v>
      </c>
      <c r="C459" s="10" t="s">
        <v>306</v>
      </c>
      <c r="D459" s="65" t="s">
        <v>307</v>
      </c>
      <c r="E459" s="65" t="s">
        <v>1</v>
      </c>
      <c r="F459" s="65" t="s">
        <v>29</v>
      </c>
      <c r="G459" s="81" t="s">
        <v>30</v>
      </c>
      <c r="H459" s="81" t="s">
        <v>31</v>
      </c>
      <c r="I459" s="65" t="s">
        <v>60</v>
      </c>
    </row>
    <row r="460" spans="1:9" ht="13.5" thickBot="1">
      <c r="A460" s="18"/>
      <c r="B460" s="46"/>
      <c r="C460" s="66">
        <v>2017</v>
      </c>
      <c r="D460" s="66"/>
      <c r="E460" s="66" t="s">
        <v>2</v>
      </c>
      <c r="F460" s="66" t="s">
        <v>97</v>
      </c>
      <c r="G460" s="144" t="s">
        <v>62</v>
      </c>
      <c r="H460" s="144" t="s">
        <v>32</v>
      </c>
      <c r="I460" s="66" t="s">
        <v>61</v>
      </c>
    </row>
    <row r="461" spans="1:9" ht="13.5" thickBot="1">
      <c r="A461" s="12"/>
      <c r="B461" s="61"/>
      <c r="C461" s="15" t="s">
        <v>309</v>
      </c>
      <c r="D461" s="545" t="s">
        <v>308</v>
      </c>
      <c r="E461" s="13">
        <v>3</v>
      </c>
      <c r="F461" s="13">
        <v>4</v>
      </c>
      <c r="G461" s="14">
        <v>5</v>
      </c>
      <c r="H461" s="15">
        <v>6</v>
      </c>
      <c r="I461" s="15">
        <v>7</v>
      </c>
    </row>
    <row r="462" spans="1:9" ht="13.5" thickBot="1">
      <c r="A462" s="397"/>
      <c r="B462" s="71" t="s">
        <v>170</v>
      </c>
      <c r="C462" s="278">
        <f>E462+F462+G462+H462+I462</f>
        <v>30</v>
      </c>
      <c r="D462" s="278">
        <f>E462+F462+G462+H462+I462</f>
        <v>30</v>
      </c>
      <c r="E462" s="278">
        <f aca="true" t="shared" si="61" ref="E462:I463">E463</f>
        <v>30</v>
      </c>
      <c r="F462" s="242">
        <f t="shared" si="61"/>
        <v>0</v>
      </c>
      <c r="G462" s="242">
        <f t="shared" si="61"/>
        <v>0</v>
      </c>
      <c r="H462" s="242">
        <f t="shared" si="61"/>
        <v>0</v>
      </c>
      <c r="I462" s="242">
        <f t="shared" si="61"/>
        <v>0</v>
      </c>
    </row>
    <row r="463" spans="1:9" ht="13.5" thickBot="1">
      <c r="A463" s="99" t="s">
        <v>12</v>
      </c>
      <c r="B463" s="32" t="s">
        <v>37</v>
      </c>
      <c r="C463" s="231">
        <f>E463+F463+G463+H463+I463</f>
        <v>30</v>
      </c>
      <c r="D463" s="231">
        <f>E463+F463+G463+H463+I463</f>
        <v>30</v>
      </c>
      <c r="E463" s="231">
        <f t="shared" si="61"/>
        <v>30</v>
      </c>
      <c r="F463" s="190">
        <f t="shared" si="61"/>
        <v>0</v>
      </c>
      <c r="G463" s="190">
        <f t="shared" si="61"/>
        <v>0</v>
      </c>
      <c r="H463" s="190">
        <f t="shared" si="61"/>
        <v>0</v>
      </c>
      <c r="I463" s="190">
        <f t="shared" si="61"/>
        <v>0</v>
      </c>
    </row>
    <row r="464" spans="1:9" ht="12.75">
      <c r="A464" s="352"/>
      <c r="B464" s="114" t="s">
        <v>43</v>
      </c>
      <c r="C464" s="264">
        <f>E464+F464+G464+H464+I464</f>
        <v>30</v>
      </c>
      <c r="D464" s="264">
        <f>E464+F464+G464+H464+I464</f>
        <v>30</v>
      </c>
      <c r="E464" s="264">
        <f>E465+E466</f>
        <v>30</v>
      </c>
      <c r="F464" s="186"/>
      <c r="G464" s="186"/>
      <c r="H464" s="186"/>
      <c r="I464" s="239"/>
    </row>
    <row r="465" spans="1:9" ht="12.75">
      <c r="A465" s="382">
        <v>1</v>
      </c>
      <c r="B465" s="396" t="s">
        <v>256</v>
      </c>
      <c r="C465" s="205">
        <f>E465+F465+G465+H465+I465</f>
        <v>14</v>
      </c>
      <c r="D465" s="205">
        <f>E465+F465+G465+H465+I465</f>
        <v>14</v>
      </c>
      <c r="E465" s="205">
        <v>14</v>
      </c>
      <c r="F465" s="205"/>
      <c r="G465" s="205"/>
      <c r="H465" s="205"/>
      <c r="I465" s="204"/>
    </row>
    <row r="466" spans="1:9" ht="13.5" thickBot="1">
      <c r="A466" s="382">
        <v>2</v>
      </c>
      <c r="B466" s="396" t="s">
        <v>257</v>
      </c>
      <c r="C466" s="493">
        <f>E466+F466+G466+H466+I466</f>
        <v>16</v>
      </c>
      <c r="D466" s="205">
        <f>E466+F466+G466+H466+I466</f>
        <v>16</v>
      </c>
      <c r="E466" s="493">
        <v>16</v>
      </c>
      <c r="F466" s="493"/>
      <c r="G466" s="493"/>
      <c r="H466" s="493"/>
      <c r="I466" s="493"/>
    </row>
    <row r="467" spans="1:12" ht="13.5" thickBot="1">
      <c r="A467" s="34" t="s">
        <v>89</v>
      </c>
      <c r="B467" s="53" t="s">
        <v>72</v>
      </c>
      <c r="C467" s="312">
        <f aca="true" t="shared" si="62" ref="C467:C475">E467+F467+G467+H467+I467</f>
        <v>1634</v>
      </c>
      <c r="D467" s="541">
        <f aca="true" t="shared" si="63" ref="D467:I467">D468+D469+D470</f>
        <v>1634</v>
      </c>
      <c r="E467" s="226">
        <f t="shared" si="63"/>
        <v>1634</v>
      </c>
      <c r="F467" s="224">
        <f t="shared" si="63"/>
        <v>0</v>
      </c>
      <c r="G467" s="224">
        <f t="shared" si="63"/>
        <v>0</v>
      </c>
      <c r="H467" s="224">
        <f t="shared" si="63"/>
        <v>0</v>
      </c>
      <c r="I467" s="224">
        <f t="shared" si="63"/>
        <v>0</v>
      </c>
      <c r="J467" s="431"/>
      <c r="K467" s="431"/>
      <c r="L467" s="431"/>
    </row>
    <row r="468" spans="1:9" ht="12.75">
      <c r="A468" s="9" t="s">
        <v>8</v>
      </c>
      <c r="B468" s="9" t="s">
        <v>24</v>
      </c>
      <c r="C468" s="359">
        <f t="shared" si="62"/>
        <v>0</v>
      </c>
      <c r="D468" s="546"/>
      <c r="E468" s="142">
        <v>0</v>
      </c>
      <c r="F468" s="142">
        <f>F505</f>
        <v>0</v>
      </c>
      <c r="G468" s="142">
        <f>G505</f>
        <v>0</v>
      </c>
      <c r="H468" s="142">
        <f>H505</f>
        <v>0</v>
      </c>
      <c r="I468" s="183">
        <f>I505</f>
        <v>0</v>
      </c>
    </row>
    <row r="469" spans="1:9" ht="12.75">
      <c r="A469" s="9" t="s">
        <v>10</v>
      </c>
      <c r="B469" s="9" t="s">
        <v>11</v>
      </c>
      <c r="C469" s="359">
        <f t="shared" si="62"/>
        <v>0</v>
      </c>
      <c r="D469" s="546"/>
      <c r="E469" s="196">
        <v>0</v>
      </c>
      <c r="F469" s="196"/>
      <c r="G469" s="196"/>
      <c r="H469" s="204"/>
      <c r="I469" s="232"/>
    </row>
    <row r="470" spans="1:9" ht="13.5" thickBot="1">
      <c r="A470" s="9" t="s">
        <v>12</v>
      </c>
      <c r="B470" s="9" t="s">
        <v>55</v>
      </c>
      <c r="C470" s="289">
        <f t="shared" si="62"/>
        <v>1634</v>
      </c>
      <c r="D470" s="523">
        <f>D471+D504+D547</f>
        <v>1634</v>
      </c>
      <c r="E470" s="169">
        <f>E474+E507+E547</f>
        <v>1634</v>
      </c>
      <c r="F470" s="168">
        <f>F474+F507+F547</f>
        <v>0</v>
      </c>
      <c r="G470" s="168">
        <f>G474+G507+G547</f>
        <v>0</v>
      </c>
      <c r="H470" s="168">
        <f>H474+H507+H547</f>
        <v>0</v>
      </c>
      <c r="I470" s="168">
        <f>I474+I507+I547</f>
        <v>0</v>
      </c>
    </row>
    <row r="471" spans="1:9" ht="13.5" thickBot="1">
      <c r="A471" s="29"/>
      <c r="B471" s="107" t="s">
        <v>25</v>
      </c>
      <c r="C471" s="315">
        <f t="shared" si="62"/>
        <v>845</v>
      </c>
      <c r="D471" s="549">
        <f>E471+F471+G471+H471+I471</f>
        <v>845</v>
      </c>
      <c r="E471" s="279">
        <f>E472+E473+E474</f>
        <v>845</v>
      </c>
      <c r="F471" s="244">
        <f>F472+F473+F474</f>
        <v>0</v>
      </c>
      <c r="G471" s="244">
        <f>G472+G473+G474</f>
        <v>0</v>
      </c>
      <c r="H471" s="244">
        <f>H472+H473+H474</f>
        <v>0</v>
      </c>
      <c r="I471" s="244">
        <f>I472+I473+I474</f>
        <v>0</v>
      </c>
    </row>
    <row r="472" spans="1:9" s="4" customFormat="1" ht="12.75">
      <c r="A472" s="9" t="s">
        <v>8</v>
      </c>
      <c r="B472" s="9" t="s">
        <v>24</v>
      </c>
      <c r="C472" s="330">
        <f t="shared" si="62"/>
        <v>0</v>
      </c>
      <c r="D472" s="550"/>
      <c r="E472" s="210"/>
      <c r="F472" s="210"/>
      <c r="G472" s="210"/>
      <c r="H472" s="210"/>
      <c r="I472" s="214"/>
    </row>
    <row r="473" spans="1:9" s="4" customFormat="1" ht="12.75">
      <c r="A473" s="9" t="s">
        <v>10</v>
      </c>
      <c r="B473" s="9" t="s">
        <v>11</v>
      </c>
      <c r="C473" s="482">
        <f t="shared" si="62"/>
        <v>0</v>
      </c>
      <c r="D473" s="551"/>
      <c r="E473" s="205"/>
      <c r="F473" s="205"/>
      <c r="G473" s="205"/>
      <c r="H473" s="205"/>
      <c r="I473" s="216"/>
    </row>
    <row r="474" spans="1:9" ht="13.5" thickBot="1">
      <c r="A474" s="10" t="s">
        <v>12</v>
      </c>
      <c r="B474" s="17" t="s">
        <v>49</v>
      </c>
      <c r="C474" s="289">
        <f t="shared" si="62"/>
        <v>845</v>
      </c>
      <c r="D474" s="523">
        <f>E474+F474+G474+H474+I474</f>
        <v>845</v>
      </c>
      <c r="E474" s="169">
        <f>E475+E481+E484+E487+E492+E496</f>
        <v>845</v>
      </c>
      <c r="F474" s="168">
        <f aca="true" t="shared" si="64" ref="F474:I475">F475</f>
        <v>0</v>
      </c>
      <c r="G474" s="168">
        <f t="shared" si="64"/>
        <v>0</v>
      </c>
      <c r="H474" s="168">
        <f t="shared" si="64"/>
        <v>0</v>
      </c>
      <c r="I474" s="170">
        <f t="shared" si="64"/>
        <v>0</v>
      </c>
    </row>
    <row r="475" spans="1:10" ht="13.5" thickBot="1">
      <c r="A475" s="12"/>
      <c r="B475" s="73" t="s">
        <v>112</v>
      </c>
      <c r="C475" s="316">
        <f t="shared" si="62"/>
        <v>374</v>
      </c>
      <c r="D475" s="548">
        <f>E475+F475+G475+H475+I475</f>
        <v>374</v>
      </c>
      <c r="E475" s="278">
        <f>E476+E479</f>
        <v>374</v>
      </c>
      <c r="F475" s="242">
        <f t="shared" si="64"/>
        <v>0</v>
      </c>
      <c r="G475" s="242">
        <f t="shared" si="64"/>
        <v>0</v>
      </c>
      <c r="H475" s="242">
        <f t="shared" si="64"/>
        <v>0</v>
      </c>
      <c r="I475" s="243">
        <f t="shared" si="64"/>
        <v>0</v>
      </c>
      <c r="J475" s="4"/>
    </row>
    <row r="476" spans="1:10" ht="12.75">
      <c r="A476" s="99"/>
      <c r="B476" s="108" t="s">
        <v>50</v>
      </c>
      <c r="C476" s="295">
        <f aca="true" t="shared" si="65" ref="C476:I476">C477</f>
        <v>254</v>
      </c>
      <c r="D476" s="266">
        <f>E476+F476+G476+H476+I476</f>
        <v>254</v>
      </c>
      <c r="E476" s="268">
        <f t="shared" si="65"/>
        <v>254</v>
      </c>
      <c r="F476" s="207">
        <f t="shared" si="65"/>
        <v>0</v>
      </c>
      <c r="G476" s="207">
        <f t="shared" si="65"/>
        <v>0</v>
      </c>
      <c r="H476" s="207">
        <f t="shared" si="65"/>
        <v>0</v>
      </c>
      <c r="I476" s="208">
        <f t="shared" si="65"/>
        <v>0</v>
      </c>
      <c r="J476" s="4"/>
    </row>
    <row r="477" spans="1:10" ht="12.75">
      <c r="A477" s="150">
        <v>1</v>
      </c>
      <c r="B477" s="138" t="s">
        <v>113</v>
      </c>
      <c r="C477" s="310">
        <f>E477+F477+G477+H477+I477</f>
        <v>254</v>
      </c>
      <c r="D477" s="543">
        <f>E477+F477+G477+H477+I477</f>
        <v>254</v>
      </c>
      <c r="E477" s="283">
        <v>254</v>
      </c>
      <c r="F477" s="238"/>
      <c r="G477" s="238"/>
      <c r="H477" s="238"/>
      <c r="I477" s="203"/>
      <c r="J477" s="4"/>
    </row>
    <row r="478" spans="1:10" ht="13.5" thickBot="1">
      <c r="A478" s="151"/>
      <c r="B478" s="39" t="s">
        <v>114</v>
      </c>
      <c r="C478" s="310"/>
      <c r="D478" s="543"/>
      <c r="E478" s="273"/>
      <c r="F478" s="196"/>
      <c r="G478" s="196"/>
      <c r="H478" s="196"/>
      <c r="I478" s="196"/>
      <c r="J478" s="4"/>
    </row>
    <row r="479" spans="1:10" ht="12.75">
      <c r="A479" s="352"/>
      <c r="B479" s="114" t="s">
        <v>43</v>
      </c>
      <c r="C479" s="310">
        <f aca="true" t="shared" si="66" ref="C479:I479">C480</f>
        <v>120</v>
      </c>
      <c r="D479" s="543">
        <f aca="true" t="shared" si="67" ref="D479:D488">E479+F479+G479+H479+I479</f>
        <v>120</v>
      </c>
      <c r="E479" s="283">
        <f t="shared" si="66"/>
        <v>120</v>
      </c>
      <c r="F479" s="353">
        <f t="shared" si="66"/>
        <v>0</v>
      </c>
      <c r="G479" s="353">
        <f t="shared" si="66"/>
        <v>0</v>
      </c>
      <c r="H479" s="353">
        <f t="shared" si="66"/>
        <v>0</v>
      </c>
      <c r="I479" s="353">
        <f t="shared" si="66"/>
        <v>0</v>
      </c>
      <c r="J479" s="4"/>
    </row>
    <row r="480" spans="1:10" ht="13.5" thickBot="1">
      <c r="A480" s="148">
        <v>1</v>
      </c>
      <c r="B480" s="430" t="s">
        <v>228</v>
      </c>
      <c r="C480" s="228">
        <f>E480+F480+G480+H480+I480</f>
        <v>120</v>
      </c>
      <c r="D480" s="228">
        <f t="shared" si="67"/>
        <v>120</v>
      </c>
      <c r="E480" s="273">
        <v>120</v>
      </c>
      <c r="F480" s="196"/>
      <c r="G480" s="196"/>
      <c r="H480" s="196"/>
      <c r="I480" s="196"/>
      <c r="J480" s="4"/>
    </row>
    <row r="481" spans="1:9" s="4" customFormat="1" ht="14.25" customHeight="1" thickBot="1">
      <c r="A481" s="327"/>
      <c r="B481" s="73" t="s">
        <v>115</v>
      </c>
      <c r="C481" s="475">
        <f>E481+F481+G481+H481+I481</f>
        <v>7</v>
      </c>
      <c r="D481" s="552">
        <f t="shared" si="67"/>
        <v>7</v>
      </c>
      <c r="E481" s="278">
        <f>E482</f>
        <v>7</v>
      </c>
      <c r="F481" s="242">
        <f>F482</f>
        <v>0</v>
      </c>
      <c r="G481" s="242">
        <f>G482</f>
        <v>0</v>
      </c>
      <c r="H481" s="242">
        <f>H482</f>
        <v>0</v>
      </c>
      <c r="I481" s="242">
        <f>I482</f>
        <v>0</v>
      </c>
    </row>
    <row r="482" spans="1:9" s="4" customFormat="1" ht="14.25" customHeight="1" thickBot="1">
      <c r="A482" s="352"/>
      <c r="B482" s="114" t="s">
        <v>43</v>
      </c>
      <c r="C482" s="355">
        <f>C483</f>
        <v>7</v>
      </c>
      <c r="D482" s="553">
        <f t="shared" si="67"/>
        <v>7</v>
      </c>
      <c r="E482" s="237">
        <f>E483</f>
        <v>7</v>
      </c>
      <c r="F482" s="192">
        <f>F504</f>
        <v>0</v>
      </c>
      <c r="G482" s="192">
        <f>G504</f>
        <v>0</v>
      </c>
      <c r="H482" s="192">
        <f>H504</f>
        <v>0</v>
      </c>
      <c r="I482" s="192">
        <f>I504</f>
        <v>0</v>
      </c>
    </row>
    <row r="483" spans="1:10" ht="14.25" customHeight="1" thickBot="1">
      <c r="A483" s="327">
        <v>1</v>
      </c>
      <c r="B483" s="354" t="s">
        <v>229</v>
      </c>
      <c r="C483" s="355">
        <f aca="true" t="shared" si="68" ref="C483:C488">E483+F483+G483+H483+I483</f>
        <v>7</v>
      </c>
      <c r="D483" s="553">
        <f t="shared" si="67"/>
        <v>7</v>
      </c>
      <c r="E483" s="356">
        <v>7</v>
      </c>
      <c r="F483" s="356"/>
      <c r="G483" s="357"/>
      <c r="H483" s="357"/>
      <c r="I483" s="357"/>
      <c r="J483" s="4"/>
    </row>
    <row r="484" spans="1:10" ht="14.25" customHeight="1" thickBot="1">
      <c r="A484" s="327"/>
      <c r="B484" s="73" t="s">
        <v>230</v>
      </c>
      <c r="C484" s="475">
        <f t="shared" si="68"/>
        <v>74</v>
      </c>
      <c r="D484" s="552">
        <f t="shared" si="67"/>
        <v>74</v>
      </c>
      <c r="E484" s="476">
        <f aca="true" t="shared" si="69" ref="E484:I485">E485</f>
        <v>74</v>
      </c>
      <c r="F484" s="242">
        <f t="shared" si="69"/>
        <v>0</v>
      </c>
      <c r="G484" s="242">
        <f t="shared" si="69"/>
        <v>0</v>
      </c>
      <c r="H484" s="242">
        <f t="shared" si="69"/>
        <v>0</v>
      </c>
      <c r="I484" s="242">
        <f t="shared" si="69"/>
        <v>0</v>
      </c>
      <c r="J484" s="4"/>
    </row>
    <row r="485" spans="1:10" ht="14.25" customHeight="1" thickBot="1">
      <c r="A485" s="352"/>
      <c r="B485" s="114" t="s">
        <v>43</v>
      </c>
      <c r="C485" s="355">
        <f t="shared" si="68"/>
        <v>74</v>
      </c>
      <c r="D485" s="553">
        <f t="shared" si="67"/>
        <v>74</v>
      </c>
      <c r="E485" s="356">
        <f t="shared" si="69"/>
        <v>74</v>
      </c>
      <c r="F485" s="192">
        <f t="shared" si="69"/>
        <v>0</v>
      </c>
      <c r="G485" s="192">
        <f t="shared" si="69"/>
        <v>0</v>
      </c>
      <c r="H485" s="192">
        <f t="shared" si="69"/>
        <v>0</v>
      </c>
      <c r="I485" s="192">
        <f t="shared" si="69"/>
        <v>0</v>
      </c>
      <c r="J485" s="4"/>
    </row>
    <row r="486" spans="1:10" ht="14.25" customHeight="1" thickBot="1">
      <c r="A486" s="327">
        <v>1</v>
      </c>
      <c r="B486" s="354" t="s">
        <v>90</v>
      </c>
      <c r="C486" s="355">
        <f t="shared" si="68"/>
        <v>74</v>
      </c>
      <c r="D486" s="553">
        <f t="shared" si="67"/>
        <v>74</v>
      </c>
      <c r="E486" s="356">
        <v>74</v>
      </c>
      <c r="F486" s="192"/>
      <c r="G486" s="180"/>
      <c r="H486" s="180"/>
      <c r="I486" s="180"/>
      <c r="J486" s="4"/>
    </row>
    <row r="487" spans="1:10" ht="14.25" customHeight="1" thickBot="1">
      <c r="A487" s="324"/>
      <c r="B487" s="469" t="s">
        <v>231</v>
      </c>
      <c r="C487" s="475">
        <f t="shared" si="68"/>
        <v>150</v>
      </c>
      <c r="D487" s="552">
        <f t="shared" si="67"/>
        <v>150</v>
      </c>
      <c r="E487" s="477">
        <f>E488</f>
        <v>150</v>
      </c>
      <c r="F487" s="478">
        <f>F488</f>
        <v>0</v>
      </c>
      <c r="G487" s="478">
        <f>G488</f>
        <v>0</v>
      </c>
      <c r="H487" s="478">
        <f>H488</f>
        <v>0</v>
      </c>
      <c r="I487" s="478">
        <f>I488</f>
        <v>0</v>
      </c>
      <c r="J487" s="4"/>
    </row>
    <row r="488" spans="1:10" ht="14.25" customHeight="1" thickBot="1">
      <c r="A488" s="48"/>
      <c r="B488" s="90" t="s">
        <v>50</v>
      </c>
      <c r="C488" s="472">
        <f t="shared" si="68"/>
        <v>150</v>
      </c>
      <c r="D488" s="554">
        <f t="shared" si="67"/>
        <v>150</v>
      </c>
      <c r="E488" s="356">
        <f>E490</f>
        <v>150</v>
      </c>
      <c r="F488" s="192">
        <f>F490</f>
        <v>0</v>
      </c>
      <c r="G488" s="192">
        <f>G490</f>
        <v>0</v>
      </c>
      <c r="H488" s="192">
        <f>H490</f>
        <v>0</v>
      </c>
      <c r="I488" s="192">
        <f>I490</f>
        <v>0</v>
      </c>
      <c r="J488" s="4"/>
    </row>
    <row r="489" spans="1:10" ht="14.25" customHeight="1" thickBot="1">
      <c r="A489" s="30">
        <v>1</v>
      </c>
      <c r="B489" s="338" t="s">
        <v>232</v>
      </c>
      <c r="C489" s="470"/>
      <c r="D489" s="555"/>
      <c r="E489" s="471"/>
      <c r="F489" s="471"/>
      <c r="G489" s="392"/>
      <c r="H489" s="392"/>
      <c r="I489" s="392"/>
      <c r="J489" s="4"/>
    </row>
    <row r="490" spans="1:10" ht="14.25" customHeight="1" thickBot="1">
      <c r="A490" s="30"/>
      <c r="B490" s="338" t="s">
        <v>233</v>
      </c>
      <c r="C490" s="468">
        <f>E490+F490+G490+H490+I490</f>
        <v>150</v>
      </c>
      <c r="D490" s="553">
        <f>E490+F490+G490+H490+I490</f>
        <v>150</v>
      </c>
      <c r="E490" s="356">
        <v>150</v>
      </c>
      <c r="F490" s="356"/>
      <c r="G490" s="357"/>
      <c r="H490" s="357"/>
      <c r="I490" s="357"/>
      <c r="J490" s="4"/>
    </row>
    <row r="491" spans="1:10" ht="14.25" customHeight="1" thickBot="1">
      <c r="A491" s="30"/>
      <c r="B491" s="338" t="s">
        <v>234</v>
      </c>
      <c r="C491" s="553"/>
      <c r="D491" s="393"/>
      <c r="E491" s="652"/>
      <c r="F491" s="652"/>
      <c r="G491" s="393"/>
      <c r="H491" s="393"/>
      <c r="I491" s="393"/>
      <c r="J491" s="4"/>
    </row>
    <row r="492" spans="1:10" ht="14.25" customHeight="1" thickBot="1">
      <c r="A492" s="691"/>
      <c r="B492" s="394" t="s">
        <v>536</v>
      </c>
      <c r="C492" s="476">
        <f>D492</f>
        <v>120</v>
      </c>
      <c r="D492" s="476">
        <f>E492+F492+G492+H492+I492</f>
        <v>120</v>
      </c>
      <c r="E492" s="476">
        <f aca="true" t="shared" si="70" ref="E492:I493">E493</f>
        <v>120</v>
      </c>
      <c r="F492" s="242">
        <f t="shared" si="70"/>
        <v>0</v>
      </c>
      <c r="G492" s="242">
        <f t="shared" si="70"/>
        <v>0</v>
      </c>
      <c r="H492" s="242">
        <f t="shared" si="70"/>
        <v>0</v>
      </c>
      <c r="I492" s="242">
        <f t="shared" si="70"/>
        <v>0</v>
      </c>
      <c r="J492" s="4"/>
    </row>
    <row r="493" spans="1:10" ht="14.25" customHeight="1" thickBot="1">
      <c r="A493" s="687"/>
      <c r="B493" s="679" t="s">
        <v>43</v>
      </c>
      <c r="C493" s="688">
        <f>E493+F493+G493+H493+I493</f>
        <v>120</v>
      </c>
      <c r="D493" s="392">
        <f>E493+F493+G493+H493+I493</f>
        <v>120</v>
      </c>
      <c r="E493" s="689">
        <f t="shared" si="70"/>
        <v>120</v>
      </c>
      <c r="F493" s="690">
        <f t="shared" si="70"/>
        <v>0</v>
      </c>
      <c r="G493" s="690">
        <f t="shared" si="70"/>
        <v>0</v>
      </c>
      <c r="H493" s="690">
        <f t="shared" si="70"/>
        <v>0</v>
      </c>
      <c r="I493" s="690">
        <f t="shared" si="70"/>
        <v>0</v>
      </c>
      <c r="J493" s="4"/>
    </row>
    <row r="494" spans="1:10" ht="14.25" customHeight="1" thickBot="1">
      <c r="A494" s="148">
        <v>1</v>
      </c>
      <c r="B494" s="354" t="s">
        <v>228</v>
      </c>
      <c r="C494" s="648">
        <f>E494+F494+G494+H494+I494</f>
        <v>120</v>
      </c>
      <c r="D494" s="357">
        <f>E494+F494+G494+H494+I494</f>
        <v>120</v>
      </c>
      <c r="E494" s="473">
        <v>120</v>
      </c>
      <c r="F494" s="356"/>
      <c r="G494" s="357"/>
      <c r="H494" s="357"/>
      <c r="I494" s="357"/>
      <c r="J494" s="4"/>
    </row>
    <row r="495" spans="1:10" ht="14.25" customHeight="1" thickBot="1">
      <c r="A495" s="324"/>
      <c r="B495" s="469" t="s">
        <v>235</v>
      </c>
      <c r="C495" s="648"/>
      <c r="D495" s="357"/>
      <c r="E495" s="473"/>
      <c r="F495" s="356"/>
      <c r="G495" s="357"/>
      <c r="H495" s="357"/>
      <c r="I495" s="357"/>
      <c r="J495" s="4"/>
    </row>
    <row r="496" spans="1:10" ht="14.25" customHeight="1" thickBot="1">
      <c r="A496" s="136"/>
      <c r="B496" s="474" t="s">
        <v>236</v>
      </c>
      <c r="C496" s="649">
        <f aca="true" t="shared" si="71" ref="C496:C510">E496+F496+G496+H496+I496</f>
        <v>120</v>
      </c>
      <c r="D496" s="479">
        <f>E496+F496+G496+H496+I496</f>
        <v>120</v>
      </c>
      <c r="E496" s="480">
        <f aca="true" t="shared" si="72" ref="E496:I497">E497</f>
        <v>120</v>
      </c>
      <c r="F496" s="481">
        <f t="shared" si="72"/>
        <v>0</v>
      </c>
      <c r="G496" s="481">
        <f t="shared" si="72"/>
        <v>0</v>
      </c>
      <c r="H496" s="481">
        <f t="shared" si="72"/>
        <v>0</v>
      </c>
      <c r="I496" s="481">
        <f t="shared" si="72"/>
        <v>0</v>
      </c>
      <c r="J496" s="4"/>
    </row>
    <row r="497" spans="1:10" ht="14.25" customHeight="1">
      <c r="A497" s="352"/>
      <c r="B497" s="114" t="s">
        <v>43</v>
      </c>
      <c r="C497" s="650">
        <f t="shared" si="71"/>
        <v>120</v>
      </c>
      <c r="D497" s="393">
        <f>E497+F497+G497+H497+I497</f>
        <v>120</v>
      </c>
      <c r="E497" s="651">
        <f t="shared" si="72"/>
        <v>120</v>
      </c>
      <c r="F497" s="711">
        <f t="shared" si="72"/>
        <v>0</v>
      </c>
      <c r="G497" s="711">
        <f t="shared" si="72"/>
        <v>0</v>
      </c>
      <c r="H497" s="711">
        <f t="shared" si="72"/>
        <v>0</v>
      </c>
      <c r="I497" s="711">
        <f t="shared" si="72"/>
        <v>0</v>
      </c>
      <c r="J497" s="4"/>
    </row>
    <row r="498" spans="1:10" ht="14.25" customHeight="1">
      <c r="A498" s="327">
        <v>1</v>
      </c>
      <c r="B498" s="408" t="s">
        <v>228</v>
      </c>
      <c r="C498" s="357">
        <f t="shared" si="71"/>
        <v>120</v>
      </c>
      <c r="D498" s="357">
        <f>E498+F498+G498+H498+I498</f>
        <v>120</v>
      </c>
      <c r="E498" s="357">
        <v>120</v>
      </c>
      <c r="F498" s="357"/>
      <c r="G498" s="357"/>
      <c r="H498" s="357"/>
      <c r="I498" s="357"/>
      <c r="J498" s="4"/>
    </row>
    <row r="499" spans="1:10" ht="14.25" customHeight="1" thickBot="1">
      <c r="A499" s="17"/>
      <c r="B499" s="50"/>
      <c r="C499" s="555"/>
      <c r="D499" s="555"/>
      <c r="E499" s="555"/>
      <c r="F499" s="555"/>
      <c r="G499" s="555"/>
      <c r="H499" s="555"/>
      <c r="I499" s="555"/>
      <c r="J499" s="4"/>
    </row>
    <row r="500" spans="1:10" ht="14.25" customHeight="1">
      <c r="A500" s="7" t="s">
        <v>35</v>
      </c>
      <c r="B500" s="7"/>
      <c r="C500" s="64" t="s">
        <v>305</v>
      </c>
      <c r="D500" s="64" t="s">
        <v>305</v>
      </c>
      <c r="E500" s="64" t="s">
        <v>45</v>
      </c>
      <c r="F500" s="64" t="s">
        <v>28</v>
      </c>
      <c r="G500" s="143"/>
      <c r="H500" s="80"/>
      <c r="I500" s="64"/>
      <c r="J500" s="4"/>
    </row>
    <row r="501" spans="1:10" ht="14.25" customHeight="1">
      <c r="A501" s="9" t="s">
        <v>0</v>
      </c>
      <c r="B501" s="45" t="s">
        <v>3</v>
      </c>
      <c r="C501" s="10" t="s">
        <v>306</v>
      </c>
      <c r="D501" s="65" t="s">
        <v>307</v>
      </c>
      <c r="E501" s="65" t="s">
        <v>1</v>
      </c>
      <c r="F501" s="65" t="s">
        <v>29</v>
      </c>
      <c r="G501" s="81" t="s">
        <v>30</v>
      </c>
      <c r="H501" s="81" t="s">
        <v>31</v>
      </c>
      <c r="I501" s="65" t="s">
        <v>60</v>
      </c>
      <c r="J501" s="4"/>
    </row>
    <row r="502" spans="1:10" ht="14.25" customHeight="1" thickBot="1">
      <c r="A502" s="18"/>
      <c r="B502" s="46"/>
      <c r="C502" s="66">
        <v>2017</v>
      </c>
      <c r="D502" s="66"/>
      <c r="E502" s="66" t="s">
        <v>2</v>
      </c>
      <c r="F502" s="66" t="s">
        <v>97</v>
      </c>
      <c r="G502" s="144" t="s">
        <v>62</v>
      </c>
      <c r="H502" s="144" t="s">
        <v>32</v>
      </c>
      <c r="I502" s="66" t="s">
        <v>61</v>
      </c>
      <c r="J502" s="4"/>
    </row>
    <row r="503" spans="1:10" ht="14.25" customHeight="1" thickBot="1">
      <c r="A503" s="12"/>
      <c r="B503" s="61"/>
      <c r="C503" s="15" t="s">
        <v>309</v>
      </c>
      <c r="D503" s="545" t="s">
        <v>308</v>
      </c>
      <c r="E503" s="13">
        <v>3</v>
      </c>
      <c r="F503" s="13">
        <v>4</v>
      </c>
      <c r="G503" s="14">
        <v>5</v>
      </c>
      <c r="H503" s="15">
        <v>6</v>
      </c>
      <c r="I503" s="15">
        <v>7</v>
      </c>
      <c r="J503" s="4"/>
    </row>
    <row r="504" spans="1:10" ht="13.5" thickBot="1">
      <c r="A504" s="32"/>
      <c r="B504" s="712" t="s">
        <v>33</v>
      </c>
      <c r="C504" s="713">
        <f t="shared" si="71"/>
        <v>715</v>
      </c>
      <c r="D504" s="714">
        <f>E504+F504+G504+H504+I504</f>
        <v>715</v>
      </c>
      <c r="E504" s="714">
        <f>E505+E506+E507</f>
        <v>715</v>
      </c>
      <c r="F504" s="715">
        <f>F505+F506+F507</f>
        <v>0</v>
      </c>
      <c r="G504" s="715">
        <f>G505+G506+G507</f>
        <v>0</v>
      </c>
      <c r="H504" s="715">
        <f>H505+H506+H507</f>
        <v>0</v>
      </c>
      <c r="I504" s="716">
        <f>I505+I506+I507</f>
        <v>0</v>
      </c>
      <c r="J504" s="4"/>
    </row>
    <row r="505" spans="1:10" s="56" customFormat="1" ht="12.75">
      <c r="A505" s="133" t="s">
        <v>8</v>
      </c>
      <c r="B505" s="17" t="s">
        <v>24</v>
      </c>
      <c r="C505" s="330">
        <f t="shared" si="71"/>
        <v>0</v>
      </c>
      <c r="D505" s="550"/>
      <c r="E505" s="189">
        <v>0</v>
      </c>
      <c r="F505" s="189">
        <f>F509</f>
        <v>0</v>
      </c>
      <c r="G505" s="189">
        <f>G509</f>
        <v>0</v>
      </c>
      <c r="H505" s="189">
        <f>H509</f>
        <v>0</v>
      </c>
      <c r="I505" s="221">
        <f>I509</f>
        <v>0</v>
      </c>
      <c r="J505" s="113"/>
    </row>
    <row r="506" spans="1:10" s="56" customFormat="1" ht="12.75">
      <c r="A506" s="9" t="s">
        <v>10</v>
      </c>
      <c r="B506" s="17" t="s">
        <v>11</v>
      </c>
      <c r="C506" s="330">
        <f t="shared" si="71"/>
        <v>0</v>
      </c>
      <c r="D506" s="550"/>
      <c r="E506" s="179">
        <v>0</v>
      </c>
      <c r="F506" s="179"/>
      <c r="G506" s="179"/>
      <c r="H506" s="179"/>
      <c r="I506" s="222"/>
      <c r="J506" s="113"/>
    </row>
    <row r="507" spans="1:10" s="56" customFormat="1" ht="13.5" thickBot="1">
      <c r="A507" s="9" t="s">
        <v>12</v>
      </c>
      <c r="B507" s="17" t="s">
        <v>49</v>
      </c>
      <c r="C507" s="305">
        <f t="shared" si="71"/>
        <v>715</v>
      </c>
      <c r="D507" s="539">
        <f>E507+F507+G507+H507+I507</f>
        <v>715</v>
      </c>
      <c r="E507" s="202">
        <f>E508+E511+E515+E518+E522+E525+E530+E533+E536+E539</f>
        <v>715</v>
      </c>
      <c r="F507" s="201">
        <f>F512+F516+F519+F523+F528</f>
        <v>0</v>
      </c>
      <c r="G507" s="201">
        <f>G512+G516+G519+G523+G528</f>
        <v>0</v>
      </c>
      <c r="H507" s="201">
        <f>H512+H516+H519+H523+H528</f>
        <v>0</v>
      </c>
      <c r="I507" s="483">
        <f>I512+I516+I519+I523+I528</f>
        <v>0</v>
      </c>
      <c r="J507" s="113"/>
    </row>
    <row r="508" spans="1:9" s="4" customFormat="1" ht="13.5" thickBot="1">
      <c r="A508" s="22"/>
      <c r="B508" s="71" t="s">
        <v>57</v>
      </c>
      <c r="C508" s="316">
        <f t="shared" si="71"/>
        <v>250</v>
      </c>
      <c r="D508" s="548">
        <f>E508+F508+G508+H508+I508</f>
        <v>250</v>
      </c>
      <c r="E508" s="278">
        <f aca="true" t="shared" si="73" ref="E508:I509">E509</f>
        <v>250</v>
      </c>
      <c r="F508" s="242">
        <f t="shared" si="73"/>
        <v>0</v>
      </c>
      <c r="G508" s="242">
        <f t="shared" si="73"/>
        <v>0</v>
      </c>
      <c r="H508" s="242">
        <f t="shared" si="73"/>
        <v>0</v>
      </c>
      <c r="I508" s="243">
        <f t="shared" si="73"/>
        <v>0</v>
      </c>
    </row>
    <row r="509" spans="1:9" s="4" customFormat="1" ht="12.75">
      <c r="A509" s="55"/>
      <c r="B509" s="114" t="s">
        <v>50</v>
      </c>
      <c r="C509" s="299">
        <f t="shared" si="71"/>
        <v>250</v>
      </c>
      <c r="D509" s="530">
        <f>E509+F509+G509+H509+I509</f>
        <v>250</v>
      </c>
      <c r="E509" s="264">
        <f t="shared" si="73"/>
        <v>250</v>
      </c>
      <c r="F509" s="186">
        <f t="shared" si="73"/>
        <v>0</v>
      </c>
      <c r="G509" s="186">
        <f t="shared" si="73"/>
        <v>0</v>
      </c>
      <c r="H509" s="186">
        <f t="shared" si="73"/>
        <v>0</v>
      </c>
      <c r="I509" s="186">
        <f t="shared" si="73"/>
        <v>0</v>
      </c>
    </row>
    <row r="510" spans="1:9" s="4" customFormat="1" ht="13.5" thickBot="1">
      <c r="A510" s="148">
        <v>1</v>
      </c>
      <c r="B510" s="396" t="s">
        <v>237</v>
      </c>
      <c r="C510" s="205">
        <f t="shared" si="71"/>
        <v>250</v>
      </c>
      <c r="D510" s="205">
        <f>E510+F510+G510+H510+I510</f>
        <v>250</v>
      </c>
      <c r="E510" s="205">
        <v>250</v>
      </c>
      <c r="F510" s="179"/>
      <c r="G510" s="179"/>
      <c r="H510" s="179"/>
      <c r="I510" s="220"/>
    </row>
    <row r="511" spans="1:10" ht="13.5" thickBot="1">
      <c r="A511" s="15"/>
      <c r="B511" s="71" t="s">
        <v>56</v>
      </c>
      <c r="C511" s="316">
        <f aca="true" t="shared" si="74" ref="C511:C517">E511+F511+G511+H511+I511</f>
        <v>71</v>
      </c>
      <c r="D511" s="548">
        <f aca="true" t="shared" si="75" ref="D511:D549">E511+F511+G511+H511+I511</f>
        <v>71</v>
      </c>
      <c r="E511" s="278">
        <f>E512</f>
        <v>71</v>
      </c>
      <c r="F511" s="242">
        <f>F512</f>
        <v>0</v>
      </c>
      <c r="G511" s="242">
        <f>G512</f>
        <v>0</v>
      </c>
      <c r="H511" s="242">
        <f>H512</f>
        <v>0</v>
      </c>
      <c r="I511" s="243">
        <f>I512</f>
        <v>0</v>
      </c>
      <c r="J511" s="4"/>
    </row>
    <row r="512" spans="1:10" ht="13.5" thickBot="1">
      <c r="A512" s="40"/>
      <c r="B512" s="90" t="s">
        <v>43</v>
      </c>
      <c r="C512" s="300">
        <f t="shared" si="74"/>
        <v>71</v>
      </c>
      <c r="D512" s="531">
        <f t="shared" si="75"/>
        <v>71</v>
      </c>
      <c r="E512" s="281">
        <f>E513+E514</f>
        <v>71</v>
      </c>
      <c r="F512" s="247">
        <f>F513+F514</f>
        <v>0</v>
      </c>
      <c r="G512" s="247">
        <f>G513+G514</f>
        <v>0</v>
      </c>
      <c r="H512" s="247">
        <f>H513+H514</f>
        <v>0</v>
      </c>
      <c r="I512" s="248">
        <f>I513+I514</f>
        <v>0</v>
      </c>
      <c r="J512" s="4"/>
    </row>
    <row r="513" spans="1:10" ht="12.75">
      <c r="A513" s="123">
        <v>1</v>
      </c>
      <c r="B513" s="39" t="s">
        <v>238</v>
      </c>
      <c r="C513" s="301">
        <f t="shared" si="74"/>
        <v>9</v>
      </c>
      <c r="D513" s="537">
        <f t="shared" si="75"/>
        <v>9</v>
      </c>
      <c r="E513" s="276">
        <v>9</v>
      </c>
      <c r="F513" s="194"/>
      <c r="G513" s="194"/>
      <c r="H513" s="194"/>
      <c r="I513" s="195"/>
      <c r="J513" s="4"/>
    </row>
    <row r="514" spans="1:10" ht="13.5" thickBot="1">
      <c r="A514" s="134">
        <v>2</v>
      </c>
      <c r="B514" s="331" t="s">
        <v>239</v>
      </c>
      <c r="C514" s="202">
        <f t="shared" si="74"/>
        <v>62</v>
      </c>
      <c r="D514" s="537">
        <f t="shared" si="75"/>
        <v>62</v>
      </c>
      <c r="E514" s="234">
        <v>62</v>
      </c>
      <c r="F514" s="238"/>
      <c r="G514" s="238"/>
      <c r="H514" s="238"/>
      <c r="I514" s="238"/>
      <c r="J514" s="4"/>
    </row>
    <row r="515" spans="1:10" ht="13.5" thickBot="1">
      <c r="A515" s="22"/>
      <c r="B515" s="71" t="s">
        <v>116</v>
      </c>
      <c r="C515" s="316">
        <f t="shared" si="74"/>
        <v>51</v>
      </c>
      <c r="D515" s="548">
        <f t="shared" si="75"/>
        <v>51</v>
      </c>
      <c r="E515" s="278">
        <f aca="true" t="shared" si="76" ref="E515:I516">E516</f>
        <v>51</v>
      </c>
      <c r="F515" s="242">
        <f t="shared" si="76"/>
        <v>0</v>
      </c>
      <c r="G515" s="242">
        <f t="shared" si="76"/>
        <v>0</v>
      </c>
      <c r="H515" s="242">
        <f t="shared" si="76"/>
        <v>0</v>
      </c>
      <c r="I515" s="243">
        <f t="shared" si="76"/>
        <v>0</v>
      </c>
      <c r="J515" s="4"/>
    </row>
    <row r="516" spans="1:10" ht="13.5" thickBot="1">
      <c r="A516" s="40"/>
      <c r="B516" s="90" t="s">
        <v>43</v>
      </c>
      <c r="C516" s="311">
        <f t="shared" si="74"/>
        <v>51</v>
      </c>
      <c r="D516" s="524">
        <f t="shared" si="75"/>
        <v>51</v>
      </c>
      <c r="E516" s="264">
        <f t="shared" si="76"/>
        <v>51</v>
      </c>
      <c r="F516" s="186">
        <f t="shared" si="76"/>
        <v>0</v>
      </c>
      <c r="G516" s="186">
        <f t="shared" si="76"/>
        <v>0</v>
      </c>
      <c r="H516" s="186">
        <f t="shared" si="76"/>
        <v>0</v>
      </c>
      <c r="I516" s="420">
        <f t="shared" si="76"/>
        <v>0</v>
      </c>
      <c r="J516" s="4"/>
    </row>
    <row r="517" spans="1:9" ht="13.5" thickBot="1">
      <c r="A517" s="148">
        <v>1</v>
      </c>
      <c r="B517" s="430" t="s">
        <v>240</v>
      </c>
      <c r="C517" s="204">
        <f t="shared" si="74"/>
        <v>51</v>
      </c>
      <c r="D517" s="204">
        <f t="shared" si="75"/>
        <v>51</v>
      </c>
      <c r="E517" s="206">
        <v>51</v>
      </c>
      <c r="F517" s="196"/>
      <c r="G517" s="196"/>
      <c r="H517" s="196"/>
      <c r="I517" s="196"/>
    </row>
    <row r="518" spans="1:10" ht="13.5" thickBot="1">
      <c r="A518" s="9"/>
      <c r="B518" s="71" t="s">
        <v>58</v>
      </c>
      <c r="C518" s="316">
        <f aca="true" t="shared" si="77" ref="C518:C560">E518+F518+G518+H518+I518</f>
        <v>62</v>
      </c>
      <c r="D518" s="548">
        <f t="shared" si="75"/>
        <v>62</v>
      </c>
      <c r="E518" s="278">
        <f aca="true" t="shared" si="78" ref="E518:I519">E519</f>
        <v>62</v>
      </c>
      <c r="F518" s="242">
        <f t="shared" si="78"/>
        <v>0</v>
      </c>
      <c r="G518" s="242">
        <f t="shared" si="78"/>
        <v>0</v>
      </c>
      <c r="H518" s="242">
        <f t="shared" si="78"/>
        <v>0</v>
      </c>
      <c r="I518" s="242">
        <f t="shared" si="78"/>
        <v>0</v>
      </c>
      <c r="J518" s="431"/>
    </row>
    <row r="519" spans="1:9" ht="13.5" thickBot="1">
      <c r="A519" s="40"/>
      <c r="B519" s="90" t="s">
        <v>43</v>
      </c>
      <c r="C519" s="290">
        <f t="shared" si="77"/>
        <v>62</v>
      </c>
      <c r="D519" s="532">
        <f t="shared" si="75"/>
        <v>62</v>
      </c>
      <c r="E519" s="237">
        <f>E520+E521</f>
        <v>62</v>
      </c>
      <c r="F519" s="240">
        <f t="shared" si="78"/>
        <v>0</v>
      </c>
      <c r="G519" s="240">
        <f t="shared" si="78"/>
        <v>0</v>
      </c>
      <c r="H519" s="240">
        <f t="shared" si="78"/>
        <v>0</v>
      </c>
      <c r="I519" s="241">
        <f t="shared" si="78"/>
        <v>0</v>
      </c>
    </row>
    <row r="520" spans="1:9" ht="12.75">
      <c r="A520" s="51">
        <v>1</v>
      </c>
      <c r="B520" s="63" t="s">
        <v>242</v>
      </c>
      <c r="C520" s="318">
        <f t="shared" si="77"/>
        <v>50</v>
      </c>
      <c r="D520" s="272">
        <f t="shared" si="75"/>
        <v>50</v>
      </c>
      <c r="E520" s="268">
        <v>50</v>
      </c>
      <c r="F520" s="207"/>
      <c r="G520" s="207"/>
      <c r="H520" s="207"/>
      <c r="I520" s="208"/>
    </row>
    <row r="521" spans="1:9" ht="13.5" thickBot="1">
      <c r="A521" s="134">
        <v>2</v>
      </c>
      <c r="B521" s="340" t="s">
        <v>243</v>
      </c>
      <c r="C521" s="235">
        <f t="shared" si="77"/>
        <v>12</v>
      </c>
      <c r="D521" s="272">
        <f t="shared" si="75"/>
        <v>12</v>
      </c>
      <c r="E521" s="235">
        <v>12</v>
      </c>
      <c r="F521" s="238"/>
      <c r="G521" s="238"/>
      <c r="H521" s="238"/>
      <c r="I521" s="238"/>
    </row>
    <row r="522" spans="1:10" ht="13.5" thickBot="1">
      <c r="A522" s="22"/>
      <c r="B522" s="71" t="s">
        <v>241</v>
      </c>
      <c r="C522" s="316">
        <f t="shared" si="77"/>
        <v>30</v>
      </c>
      <c r="D522" s="548">
        <f t="shared" si="75"/>
        <v>30</v>
      </c>
      <c r="E522" s="278">
        <f>E523</f>
        <v>30</v>
      </c>
      <c r="F522" s="242"/>
      <c r="G522" s="242"/>
      <c r="H522" s="242"/>
      <c r="I522" s="243"/>
      <c r="J522" s="431"/>
    </row>
    <row r="523" spans="1:9" ht="13.5" thickBot="1">
      <c r="A523" s="16"/>
      <c r="B523" s="110" t="s">
        <v>43</v>
      </c>
      <c r="C523" s="292">
        <f t="shared" si="77"/>
        <v>30</v>
      </c>
      <c r="D523" s="534">
        <f t="shared" si="75"/>
        <v>30</v>
      </c>
      <c r="E523" s="275">
        <f>E524</f>
        <v>30</v>
      </c>
      <c r="F523" s="225"/>
      <c r="G523" s="225"/>
      <c r="H523" s="225"/>
      <c r="I523" s="485"/>
    </row>
    <row r="524" spans="1:9" ht="13.5" thickBot="1">
      <c r="A524" s="121">
        <v>1</v>
      </c>
      <c r="B524" s="430" t="s">
        <v>240</v>
      </c>
      <c r="C524" s="318">
        <f t="shared" si="77"/>
        <v>30</v>
      </c>
      <c r="D524" s="272">
        <f t="shared" si="75"/>
        <v>30</v>
      </c>
      <c r="E524" s="268">
        <v>30</v>
      </c>
      <c r="F524" s="207"/>
      <c r="G524" s="207"/>
      <c r="H524" s="207"/>
      <c r="I524" s="208"/>
    </row>
    <row r="525" spans="1:10" ht="13.5" thickBot="1">
      <c r="A525" s="18"/>
      <c r="B525" s="71" t="s">
        <v>87</v>
      </c>
      <c r="C525" s="316">
        <f t="shared" si="77"/>
        <v>157</v>
      </c>
      <c r="D525" s="548">
        <f t="shared" si="75"/>
        <v>157</v>
      </c>
      <c r="E525" s="278">
        <f>E526+E528</f>
        <v>157</v>
      </c>
      <c r="F525" s="242">
        <f>F526+F528</f>
        <v>0</v>
      </c>
      <c r="G525" s="242">
        <f>G526+G528</f>
        <v>0</v>
      </c>
      <c r="H525" s="242">
        <f>H526+H528</f>
        <v>0</v>
      </c>
      <c r="I525" s="242">
        <f>I526+I528</f>
        <v>0</v>
      </c>
      <c r="J525" s="431"/>
    </row>
    <row r="526" spans="1:9" s="4" customFormat="1" ht="13.5" thickBot="1">
      <c r="A526" s="486"/>
      <c r="B526" s="435" t="s">
        <v>52</v>
      </c>
      <c r="C526" s="299">
        <f t="shared" si="77"/>
        <v>150</v>
      </c>
      <c r="D526" s="530">
        <f t="shared" si="75"/>
        <v>150</v>
      </c>
      <c r="E526" s="264">
        <f>E527</f>
        <v>150</v>
      </c>
      <c r="F526" s="186">
        <f>F527</f>
        <v>0</v>
      </c>
      <c r="G526" s="186">
        <f>G527</f>
        <v>0</v>
      </c>
      <c r="H526" s="186">
        <f>H527</f>
        <v>0</v>
      </c>
      <c r="I526" s="186">
        <f>I527</f>
        <v>0</v>
      </c>
    </row>
    <row r="527" spans="1:9" s="4" customFormat="1" ht="13.5" thickBot="1">
      <c r="A527" s="148">
        <v>1</v>
      </c>
      <c r="B527" s="348" t="s">
        <v>244</v>
      </c>
      <c r="C527" s="299">
        <f t="shared" si="77"/>
        <v>150</v>
      </c>
      <c r="D527" s="530">
        <f t="shared" si="75"/>
        <v>150</v>
      </c>
      <c r="E527" s="264">
        <v>150</v>
      </c>
      <c r="F527" s="186"/>
      <c r="G527" s="186"/>
      <c r="H527" s="186"/>
      <c r="I527" s="420"/>
    </row>
    <row r="528" spans="1:9" ht="12.75">
      <c r="A528" s="111"/>
      <c r="B528" s="114" t="s">
        <v>43</v>
      </c>
      <c r="C528" s="311">
        <f t="shared" si="77"/>
        <v>7</v>
      </c>
      <c r="D528" s="524">
        <f t="shared" si="75"/>
        <v>7</v>
      </c>
      <c r="E528" s="274">
        <f>E529</f>
        <v>7</v>
      </c>
      <c r="F528" s="223">
        <f>F529</f>
        <v>0</v>
      </c>
      <c r="G528" s="223">
        <f>G529</f>
        <v>0</v>
      </c>
      <c r="H528" s="223">
        <f>H529</f>
        <v>0</v>
      </c>
      <c r="I528" s="249">
        <f>I529</f>
        <v>0</v>
      </c>
    </row>
    <row r="529" spans="1:9" ht="13.5" thickBot="1">
      <c r="A529" s="134">
        <v>1</v>
      </c>
      <c r="B529" s="152" t="s">
        <v>245</v>
      </c>
      <c r="C529" s="319">
        <f t="shared" si="77"/>
        <v>7</v>
      </c>
      <c r="D529" s="556">
        <f t="shared" si="75"/>
        <v>7</v>
      </c>
      <c r="E529" s="283">
        <v>7</v>
      </c>
      <c r="F529" s="238"/>
      <c r="G529" s="238"/>
      <c r="H529" s="238"/>
      <c r="I529" s="238"/>
    </row>
    <row r="530" spans="1:10" ht="13.5" thickBot="1">
      <c r="A530" s="27"/>
      <c r="B530" s="71" t="s">
        <v>117</v>
      </c>
      <c r="C530" s="316">
        <f t="shared" si="77"/>
        <v>1</v>
      </c>
      <c r="D530" s="548">
        <f t="shared" si="75"/>
        <v>1</v>
      </c>
      <c r="E530" s="278">
        <f>E531</f>
        <v>1</v>
      </c>
      <c r="F530" s="278"/>
      <c r="G530" s="278"/>
      <c r="H530" s="242"/>
      <c r="I530" s="242"/>
      <c r="J530" s="431"/>
    </row>
    <row r="531" spans="1:9" ht="13.5" thickBot="1">
      <c r="A531" s="48"/>
      <c r="B531" s="90" t="s">
        <v>43</v>
      </c>
      <c r="C531" s="287">
        <f t="shared" si="77"/>
        <v>1</v>
      </c>
      <c r="D531" s="521">
        <f t="shared" si="75"/>
        <v>1</v>
      </c>
      <c r="E531" s="165">
        <f>E532</f>
        <v>1</v>
      </c>
      <c r="F531" s="165"/>
      <c r="G531" s="165"/>
      <c r="H531" s="164"/>
      <c r="I531" s="358"/>
    </row>
    <row r="532" spans="1:9" ht="13.5" thickBot="1">
      <c r="A532" s="149">
        <v>1</v>
      </c>
      <c r="B532" s="157" t="s">
        <v>246</v>
      </c>
      <c r="C532" s="307">
        <f t="shared" si="77"/>
        <v>1</v>
      </c>
      <c r="D532" s="209">
        <f t="shared" si="75"/>
        <v>1</v>
      </c>
      <c r="E532" s="487">
        <v>1</v>
      </c>
      <c r="F532" s="487"/>
      <c r="G532" s="487"/>
      <c r="H532" s="488"/>
      <c r="I532" s="488"/>
    </row>
    <row r="533" spans="1:10" ht="13.5" thickBot="1">
      <c r="A533" s="27"/>
      <c r="B533" s="71" t="s">
        <v>247</v>
      </c>
      <c r="C533" s="489">
        <f t="shared" si="77"/>
        <v>1</v>
      </c>
      <c r="D533" s="557">
        <f t="shared" si="75"/>
        <v>1</v>
      </c>
      <c r="E533" s="278">
        <f aca="true" t="shared" si="79" ref="E533:I534">E534</f>
        <v>1</v>
      </c>
      <c r="F533" s="242">
        <f t="shared" si="79"/>
        <v>0</v>
      </c>
      <c r="G533" s="242">
        <f t="shared" si="79"/>
        <v>0</v>
      </c>
      <c r="H533" s="242">
        <f t="shared" si="79"/>
        <v>0</v>
      </c>
      <c r="I533" s="243">
        <f t="shared" si="79"/>
        <v>0</v>
      </c>
      <c r="J533" s="431"/>
    </row>
    <row r="534" spans="1:9" ht="13.5" thickBot="1">
      <c r="A534" s="48"/>
      <c r="B534" s="90" t="s">
        <v>43</v>
      </c>
      <c r="C534" s="210">
        <f t="shared" si="77"/>
        <v>1</v>
      </c>
      <c r="D534" s="210">
        <f t="shared" si="75"/>
        <v>1</v>
      </c>
      <c r="E534" s="227">
        <f t="shared" si="79"/>
        <v>1</v>
      </c>
      <c r="F534" s="491">
        <f t="shared" si="79"/>
        <v>0</v>
      </c>
      <c r="G534" s="491">
        <f t="shared" si="79"/>
        <v>0</v>
      </c>
      <c r="H534" s="491">
        <f t="shared" si="79"/>
        <v>0</v>
      </c>
      <c r="I534" s="491">
        <f t="shared" si="79"/>
        <v>0</v>
      </c>
    </row>
    <row r="535" spans="1:9" ht="13.5" thickBot="1">
      <c r="A535" s="337">
        <v>1</v>
      </c>
      <c r="B535" s="63" t="s">
        <v>246</v>
      </c>
      <c r="C535" s="202">
        <f t="shared" si="77"/>
        <v>1</v>
      </c>
      <c r="D535" s="202">
        <f t="shared" si="75"/>
        <v>1</v>
      </c>
      <c r="E535" s="230">
        <v>1</v>
      </c>
      <c r="F535" s="230"/>
      <c r="G535" s="230"/>
      <c r="H535" s="229"/>
      <c r="I535" s="229"/>
    </row>
    <row r="536" spans="1:10" ht="13.5" thickBot="1">
      <c r="A536" s="394"/>
      <c r="B536" s="71" t="s">
        <v>248</v>
      </c>
      <c r="C536" s="278">
        <f t="shared" si="77"/>
        <v>50</v>
      </c>
      <c r="D536" s="278">
        <f t="shared" si="75"/>
        <v>50</v>
      </c>
      <c r="E536" s="278">
        <f aca="true" t="shared" si="80" ref="E536:I537">E537</f>
        <v>50</v>
      </c>
      <c r="F536" s="242">
        <f t="shared" si="80"/>
        <v>0</v>
      </c>
      <c r="G536" s="242">
        <f t="shared" si="80"/>
        <v>0</v>
      </c>
      <c r="H536" s="242">
        <f t="shared" si="80"/>
        <v>0</v>
      </c>
      <c r="I536" s="242">
        <f t="shared" si="80"/>
        <v>0</v>
      </c>
      <c r="J536" s="431"/>
    </row>
    <row r="537" spans="1:9" ht="13.5" thickBot="1">
      <c r="A537" s="72"/>
      <c r="B537" s="110" t="s">
        <v>43</v>
      </c>
      <c r="C537" s="210">
        <f t="shared" si="77"/>
        <v>50</v>
      </c>
      <c r="D537" s="210">
        <f t="shared" si="75"/>
        <v>50</v>
      </c>
      <c r="E537" s="227">
        <f t="shared" si="80"/>
        <v>50</v>
      </c>
      <c r="F537" s="491">
        <f t="shared" si="80"/>
        <v>0</v>
      </c>
      <c r="G537" s="491">
        <f t="shared" si="80"/>
        <v>0</v>
      </c>
      <c r="H537" s="491">
        <f t="shared" si="80"/>
        <v>0</v>
      </c>
      <c r="I537" s="491">
        <f t="shared" si="80"/>
        <v>0</v>
      </c>
    </row>
    <row r="538" spans="1:9" ht="13.5" thickBot="1">
      <c r="A538" s="149">
        <v>1</v>
      </c>
      <c r="B538" s="157" t="s">
        <v>249</v>
      </c>
      <c r="C538" s="202">
        <f t="shared" si="77"/>
        <v>50</v>
      </c>
      <c r="D538" s="202">
        <f t="shared" si="75"/>
        <v>50</v>
      </c>
      <c r="E538" s="230">
        <v>50</v>
      </c>
      <c r="F538" s="230"/>
      <c r="G538" s="230"/>
      <c r="H538" s="229"/>
      <c r="I538" s="229"/>
    </row>
    <row r="539" spans="1:10" ht="13.5" thickBot="1">
      <c r="A539" s="394"/>
      <c r="B539" s="71" t="s">
        <v>250</v>
      </c>
      <c r="C539" s="489">
        <f t="shared" si="77"/>
        <v>42</v>
      </c>
      <c r="D539" s="557">
        <f t="shared" si="75"/>
        <v>42</v>
      </c>
      <c r="E539" s="278">
        <f>E540</f>
        <v>42</v>
      </c>
      <c r="F539" s="242">
        <f>F540</f>
        <v>0</v>
      </c>
      <c r="G539" s="242">
        <f>G540</f>
        <v>0</v>
      </c>
      <c r="H539" s="242">
        <f>H540</f>
        <v>0</v>
      </c>
      <c r="I539" s="243">
        <f>I540</f>
        <v>0</v>
      </c>
      <c r="J539" s="431"/>
    </row>
    <row r="540" spans="1:9" ht="13.5" thickBot="1">
      <c r="A540" s="72"/>
      <c r="B540" s="110" t="s">
        <v>43</v>
      </c>
      <c r="C540" s="210">
        <f t="shared" si="77"/>
        <v>42</v>
      </c>
      <c r="D540" s="210">
        <f t="shared" si="75"/>
        <v>42</v>
      </c>
      <c r="E540" s="227">
        <f>E541+E542</f>
        <v>42</v>
      </c>
      <c r="F540" s="491">
        <f>F541+F542</f>
        <v>0</v>
      </c>
      <c r="G540" s="491">
        <f>G541+G542</f>
        <v>0</v>
      </c>
      <c r="H540" s="491">
        <f>H541+H542</f>
        <v>0</v>
      </c>
      <c r="I540" s="491">
        <f>I541+I542</f>
        <v>0</v>
      </c>
    </row>
    <row r="541" spans="1:9" ht="12.75">
      <c r="A541" s="149">
        <v>1</v>
      </c>
      <c r="B541" s="157" t="s">
        <v>251</v>
      </c>
      <c r="C541" s="205">
        <f t="shared" si="77"/>
        <v>30</v>
      </c>
      <c r="D541" s="205">
        <f t="shared" si="75"/>
        <v>30</v>
      </c>
      <c r="E541" s="228">
        <v>30</v>
      </c>
      <c r="F541" s="490"/>
      <c r="G541" s="490"/>
      <c r="H541" s="490"/>
      <c r="I541" s="490"/>
    </row>
    <row r="542" spans="1:9" ht="13.5" thickBot="1">
      <c r="A542" s="149">
        <v>2</v>
      </c>
      <c r="B542" s="63" t="s">
        <v>252</v>
      </c>
      <c r="C542" s="202">
        <f t="shared" si="77"/>
        <v>12</v>
      </c>
      <c r="D542" s="205">
        <f t="shared" si="75"/>
        <v>12</v>
      </c>
      <c r="E542" s="230">
        <v>12</v>
      </c>
      <c r="F542" s="230"/>
      <c r="G542" s="230"/>
      <c r="H542" s="229"/>
      <c r="I542" s="229"/>
    </row>
    <row r="543" spans="1:9" ht="12.75">
      <c r="A543" s="7" t="s">
        <v>35</v>
      </c>
      <c r="B543" s="7"/>
      <c r="C543" s="64" t="s">
        <v>305</v>
      </c>
      <c r="D543" s="64" t="s">
        <v>305</v>
      </c>
      <c r="E543" s="64" t="s">
        <v>45</v>
      </c>
      <c r="F543" s="64" t="s">
        <v>28</v>
      </c>
      <c r="G543" s="143"/>
      <c r="H543" s="80"/>
      <c r="I543" s="64"/>
    </row>
    <row r="544" spans="1:9" ht="12.75">
      <c r="A544" s="9" t="s">
        <v>0</v>
      </c>
      <c r="B544" s="45" t="s">
        <v>3</v>
      </c>
      <c r="C544" s="10" t="s">
        <v>306</v>
      </c>
      <c r="D544" s="65" t="s">
        <v>307</v>
      </c>
      <c r="E544" s="65" t="s">
        <v>1</v>
      </c>
      <c r="F544" s="65" t="s">
        <v>29</v>
      </c>
      <c r="G544" s="81" t="s">
        <v>30</v>
      </c>
      <c r="H544" s="81" t="s">
        <v>31</v>
      </c>
      <c r="I544" s="65" t="s">
        <v>60</v>
      </c>
    </row>
    <row r="545" spans="1:9" ht="13.5" thickBot="1">
      <c r="A545" s="18"/>
      <c r="B545" s="46"/>
      <c r="C545" s="66">
        <v>2017</v>
      </c>
      <c r="D545" s="66"/>
      <c r="E545" s="66" t="s">
        <v>2</v>
      </c>
      <c r="F545" s="66" t="s">
        <v>97</v>
      </c>
      <c r="G545" s="144" t="s">
        <v>62</v>
      </c>
      <c r="H545" s="144" t="s">
        <v>32</v>
      </c>
      <c r="I545" s="66" t="s">
        <v>61</v>
      </c>
    </row>
    <row r="546" spans="1:9" ht="13.5" thickBot="1">
      <c r="A546" s="12"/>
      <c r="B546" s="61"/>
      <c r="C546" s="15" t="s">
        <v>309</v>
      </c>
      <c r="D546" s="545" t="s">
        <v>308</v>
      </c>
      <c r="E546" s="13">
        <v>3</v>
      </c>
      <c r="F546" s="13">
        <v>4</v>
      </c>
      <c r="G546" s="14">
        <v>5</v>
      </c>
      <c r="H546" s="15">
        <v>6</v>
      </c>
      <c r="I546" s="15">
        <v>7</v>
      </c>
    </row>
    <row r="547" spans="1:9" ht="13.5" thickBot="1">
      <c r="A547" s="32"/>
      <c r="B547" s="109" t="s">
        <v>253</v>
      </c>
      <c r="C547" s="279">
        <f t="shared" si="77"/>
        <v>74</v>
      </c>
      <c r="D547" s="279">
        <f t="shared" si="75"/>
        <v>74</v>
      </c>
      <c r="E547" s="279">
        <f aca="true" t="shared" si="81" ref="E547:I548">E548</f>
        <v>74</v>
      </c>
      <c r="F547" s="244">
        <f t="shared" si="81"/>
        <v>0</v>
      </c>
      <c r="G547" s="244">
        <f t="shared" si="81"/>
        <v>0</v>
      </c>
      <c r="H547" s="244">
        <f t="shared" si="81"/>
        <v>0</v>
      </c>
      <c r="I547" s="519">
        <f t="shared" si="81"/>
        <v>0</v>
      </c>
    </row>
    <row r="548" spans="1:9" ht="12.75">
      <c r="A548" s="111"/>
      <c r="B548" s="679" t="s">
        <v>43</v>
      </c>
      <c r="C548" s="231">
        <f t="shared" si="77"/>
        <v>74</v>
      </c>
      <c r="D548" s="231">
        <f t="shared" si="75"/>
        <v>74</v>
      </c>
      <c r="E548" s="487">
        <f t="shared" si="81"/>
        <v>74</v>
      </c>
      <c r="F548" s="488">
        <f t="shared" si="81"/>
        <v>0</v>
      </c>
      <c r="G548" s="488">
        <f t="shared" si="81"/>
        <v>0</v>
      </c>
      <c r="H548" s="488">
        <f t="shared" si="81"/>
        <v>0</v>
      </c>
      <c r="I548" s="488">
        <f t="shared" si="81"/>
        <v>0</v>
      </c>
    </row>
    <row r="549" spans="1:9" ht="13.5" thickBot="1">
      <c r="A549" s="148">
        <v>1</v>
      </c>
      <c r="B549" s="484" t="s">
        <v>90</v>
      </c>
      <c r="C549" s="205">
        <f t="shared" si="77"/>
        <v>74</v>
      </c>
      <c r="D549" s="205">
        <f t="shared" si="75"/>
        <v>74</v>
      </c>
      <c r="E549" s="228">
        <v>74</v>
      </c>
      <c r="F549" s="490"/>
      <c r="G549" s="490"/>
      <c r="H549" s="490"/>
      <c r="I549" s="490"/>
    </row>
    <row r="550" spans="1:9" ht="13.5" thickBot="1">
      <c r="A550" s="512" t="s">
        <v>47</v>
      </c>
      <c r="B550" s="510" t="s">
        <v>299</v>
      </c>
      <c r="C550" s="509"/>
      <c r="D550" s="509"/>
      <c r="E550" s="506"/>
      <c r="F550" s="507"/>
      <c r="G550" s="507"/>
      <c r="H550" s="507"/>
      <c r="I550" s="508"/>
    </row>
    <row r="551" spans="1:12" ht="13.5" thickBot="1">
      <c r="A551" s="83"/>
      <c r="B551" s="511" t="s">
        <v>300</v>
      </c>
      <c r="C551" s="632">
        <f>C553</f>
        <v>300</v>
      </c>
      <c r="D551" s="632">
        <f aca="true" t="shared" si="82" ref="D551:D562">E551+F551+G551+H551+I551</f>
        <v>300</v>
      </c>
      <c r="E551" s="633">
        <f>E553</f>
        <v>0</v>
      </c>
      <c r="F551" s="633">
        <f>F553</f>
        <v>0</v>
      </c>
      <c r="G551" s="633">
        <f>G553</f>
        <v>0</v>
      </c>
      <c r="H551" s="632">
        <f>H553</f>
        <v>300</v>
      </c>
      <c r="I551" s="633">
        <f>I553</f>
        <v>0</v>
      </c>
      <c r="J551" s="518"/>
      <c r="K551" s="518"/>
      <c r="L551" s="518"/>
    </row>
    <row r="552" spans="1:9" ht="13.5" thickBot="1">
      <c r="A552" s="69" t="s">
        <v>12</v>
      </c>
      <c r="B552" s="40" t="s">
        <v>37</v>
      </c>
      <c r="C552" s="513">
        <f>D552</f>
        <v>300</v>
      </c>
      <c r="D552" s="558">
        <f t="shared" si="82"/>
        <v>300</v>
      </c>
      <c r="E552" s="260"/>
      <c r="F552" s="514"/>
      <c r="G552" s="514"/>
      <c r="H552" s="514">
        <f>H553</f>
        <v>300</v>
      </c>
      <c r="I552" s="515"/>
    </row>
    <row r="553" spans="1:9" ht="13.5" thickBot="1">
      <c r="A553" s="72"/>
      <c r="B553" s="110" t="s">
        <v>43</v>
      </c>
      <c r="C553" s="516">
        <f>E553+F553+G553+H553+I553</f>
        <v>300</v>
      </c>
      <c r="D553" s="559">
        <f t="shared" si="82"/>
        <v>300</v>
      </c>
      <c r="E553" s="517">
        <f>E554+E555+E556+E557</f>
        <v>0</v>
      </c>
      <c r="F553" s="517">
        <f>F554+F555+F556+F557</f>
        <v>0</v>
      </c>
      <c r="G553" s="517">
        <f>G554+G555+G556+G557</f>
        <v>0</v>
      </c>
      <c r="H553" s="517">
        <f>H554+H555+H556+H557</f>
        <v>300</v>
      </c>
      <c r="I553" s="517">
        <f>I554+I555+I556+I557</f>
        <v>0</v>
      </c>
    </row>
    <row r="554" spans="1:9" ht="12.75">
      <c r="A554" s="148">
        <v>1</v>
      </c>
      <c r="B554" s="484" t="s">
        <v>301</v>
      </c>
      <c r="C554" s="210">
        <f>E554+F554+G554+H554+I554</f>
        <v>150</v>
      </c>
      <c r="D554" s="210">
        <f t="shared" si="82"/>
        <v>150</v>
      </c>
      <c r="E554" s="227"/>
      <c r="F554" s="491"/>
      <c r="G554" s="491"/>
      <c r="H554" s="491">
        <v>150</v>
      </c>
      <c r="I554" s="491"/>
    </row>
    <row r="555" spans="1:9" ht="12.75">
      <c r="A555" s="148">
        <v>2</v>
      </c>
      <c r="B555" s="484" t="s">
        <v>302</v>
      </c>
      <c r="C555" s="210">
        <f>E555+F555+G555+H555+I555</f>
        <v>50</v>
      </c>
      <c r="D555" s="210">
        <f t="shared" si="82"/>
        <v>50</v>
      </c>
      <c r="E555" s="228"/>
      <c r="F555" s="490"/>
      <c r="G555" s="490"/>
      <c r="H555" s="490">
        <v>50</v>
      </c>
      <c r="I555" s="490"/>
    </row>
    <row r="556" spans="1:9" ht="12.75">
      <c r="A556" s="148">
        <v>3</v>
      </c>
      <c r="B556" s="484" t="s">
        <v>303</v>
      </c>
      <c r="C556" s="210">
        <f>E556+F556+G556+H556+I556</f>
        <v>20</v>
      </c>
      <c r="D556" s="210">
        <f t="shared" si="82"/>
        <v>20</v>
      </c>
      <c r="E556" s="228"/>
      <c r="F556" s="490"/>
      <c r="G556" s="490"/>
      <c r="H556" s="490">
        <v>20</v>
      </c>
      <c r="I556" s="490"/>
    </row>
    <row r="557" spans="1:9" ht="13.5" thickBot="1">
      <c r="A557" s="148">
        <v>4</v>
      </c>
      <c r="B557" s="484" t="s">
        <v>304</v>
      </c>
      <c r="C557" s="205">
        <f>E557+F557+G557+H557+I557</f>
        <v>80</v>
      </c>
      <c r="D557" s="210">
        <f t="shared" si="82"/>
        <v>80</v>
      </c>
      <c r="E557" s="228"/>
      <c r="F557" s="490"/>
      <c r="G557" s="490"/>
      <c r="H557" s="490">
        <v>80</v>
      </c>
      <c r="I557" s="490"/>
    </row>
    <row r="558" spans="1:9" ht="13.5" thickBot="1">
      <c r="A558" s="34" t="s">
        <v>68</v>
      </c>
      <c r="B558" s="53" t="s">
        <v>88</v>
      </c>
      <c r="C558" s="447">
        <f t="shared" si="77"/>
        <v>39.4</v>
      </c>
      <c r="D558" s="560">
        <f t="shared" si="82"/>
        <v>39.4</v>
      </c>
      <c r="E558" s="448">
        <f>E559</f>
        <v>10</v>
      </c>
      <c r="F558" s="448"/>
      <c r="G558" s="448"/>
      <c r="H558" s="448">
        <f>H559</f>
        <v>29.4</v>
      </c>
      <c r="I558" s="448"/>
    </row>
    <row r="559" spans="1:9" s="4" customFormat="1" ht="13.5" thickBot="1">
      <c r="A559" s="99" t="s">
        <v>12</v>
      </c>
      <c r="B559" s="111" t="s">
        <v>37</v>
      </c>
      <c r="C559" s="449">
        <f t="shared" si="77"/>
        <v>39.4</v>
      </c>
      <c r="D559" s="561">
        <f t="shared" si="82"/>
        <v>39.4</v>
      </c>
      <c r="E559" s="450">
        <f>E561</f>
        <v>10</v>
      </c>
      <c r="F559" s="451">
        <f>F561</f>
        <v>0</v>
      </c>
      <c r="G559" s="451">
        <f>G561</f>
        <v>0</v>
      </c>
      <c r="H559" s="451">
        <f>H561</f>
        <v>29.4</v>
      </c>
      <c r="I559" s="451">
        <f>I561</f>
        <v>0</v>
      </c>
    </row>
    <row r="560" spans="1:12" ht="13.5" thickBot="1">
      <c r="A560" s="105"/>
      <c r="B560" s="115" t="s">
        <v>109</v>
      </c>
      <c r="C560" s="436">
        <f t="shared" si="77"/>
        <v>39.4</v>
      </c>
      <c r="D560" s="436">
        <f t="shared" si="82"/>
        <v>39.4</v>
      </c>
      <c r="E560" s="446">
        <f aca="true" t="shared" si="83" ref="E560:I561">E561</f>
        <v>10</v>
      </c>
      <c r="F560" s="437">
        <f t="shared" si="83"/>
        <v>0</v>
      </c>
      <c r="G560" s="437">
        <f t="shared" si="83"/>
        <v>0</v>
      </c>
      <c r="H560" s="437">
        <f t="shared" si="83"/>
        <v>29.4</v>
      </c>
      <c r="I560" s="437">
        <f t="shared" si="83"/>
        <v>0</v>
      </c>
      <c r="J560" s="431"/>
      <c r="K560" s="431"/>
      <c r="L560" s="431"/>
    </row>
    <row r="561" spans="1:9" ht="13.5" thickBot="1">
      <c r="A561" s="99" t="s">
        <v>12</v>
      </c>
      <c r="B561" s="111" t="s">
        <v>37</v>
      </c>
      <c r="C561" s="438">
        <f>C562</f>
        <v>39.4</v>
      </c>
      <c r="D561" s="438">
        <f t="shared" si="82"/>
        <v>39.4</v>
      </c>
      <c r="E561" s="438">
        <f t="shared" si="83"/>
        <v>10</v>
      </c>
      <c r="F561" s="439">
        <f t="shared" si="83"/>
        <v>0</v>
      </c>
      <c r="G561" s="439">
        <f t="shared" si="83"/>
        <v>0</v>
      </c>
      <c r="H561" s="439">
        <f t="shared" si="83"/>
        <v>29.4</v>
      </c>
      <c r="I561" s="439">
        <f t="shared" si="83"/>
        <v>0</v>
      </c>
    </row>
    <row r="562" spans="1:9" ht="13.5" thickBot="1">
      <c r="A562" s="70"/>
      <c r="B562" s="91" t="s">
        <v>52</v>
      </c>
      <c r="C562" s="436">
        <f>E562+F562+G562+H562+I562</f>
        <v>39.4</v>
      </c>
      <c r="D562" s="436">
        <f t="shared" si="82"/>
        <v>39.4</v>
      </c>
      <c r="E562" s="446">
        <f>E564</f>
        <v>10</v>
      </c>
      <c r="F562" s="437">
        <f>F564</f>
        <v>0</v>
      </c>
      <c r="G562" s="437">
        <f>G564</f>
        <v>0</v>
      </c>
      <c r="H562" s="437">
        <f>H564</f>
        <v>29.4</v>
      </c>
      <c r="I562" s="437">
        <f>I564</f>
        <v>0</v>
      </c>
    </row>
    <row r="563" spans="1:9" ht="12.75">
      <c r="A563" s="344">
        <v>1</v>
      </c>
      <c r="B563" s="345" t="s">
        <v>110</v>
      </c>
      <c r="C563" s="440"/>
      <c r="D563" s="440"/>
      <c r="E563" s="442"/>
      <c r="F563" s="441"/>
      <c r="G563" s="441"/>
      <c r="H563" s="441"/>
      <c r="I563" s="441"/>
    </row>
    <row r="564" spans="1:9" ht="13.5" thickBot="1">
      <c r="A564" s="344"/>
      <c r="B564" s="345" t="s">
        <v>111</v>
      </c>
      <c r="C564" s="443">
        <f>E564+F564+G564+H564+I564</f>
        <v>39.4</v>
      </c>
      <c r="D564" s="443">
        <f>E564+F564+G564+H564+I564</f>
        <v>39.4</v>
      </c>
      <c r="E564" s="445">
        <v>10</v>
      </c>
      <c r="F564" s="444">
        <v>0</v>
      </c>
      <c r="G564" s="444">
        <v>0</v>
      </c>
      <c r="H564" s="444">
        <v>29.4</v>
      </c>
      <c r="I564" s="444">
        <v>0</v>
      </c>
    </row>
    <row r="565" spans="1:9" ht="13.5" thickBot="1">
      <c r="A565" s="74" t="s">
        <v>183</v>
      </c>
      <c r="B565" s="75" t="s">
        <v>67</v>
      </c>
      <c r="C565" s="312">
        <f>D565</f>
        <v>49570</v>
      </c>
      <c r="D565" s="541">
        <f aca="true" t="shared" si="84" ref="D565:I565">D566+D567+D568</f>
        <v>49570</v>
      </c>
      <c r="E565" s="226">
        <f t="shared" si="84"/>
        <v>19700</v>
      </c>
      <c r="F565" s="224">
        <f t="shared" si="84"/>
        <v>0</v>
      </c>
      <c r="G565" s="226">
        <f t="shared" si="84"/>
        <v>7018</v>
      </c>
      <c r="H565" s="224">
        <f t="shared" si="84"/>
        <v>0</v>
      </c>
      <c r="I565" s="226">
        <f t="shared" si="84"/>
        <v>22852</v>
      </c>
    </row>
    <row r="566" spans="1:9" s="4" customFormat="1" ht="12.75">
      <c r="A566" s="9" t="s">
        <v>8</v>
      </c>
      <c r="B566" s="9" t="s">
        <v>9</v>
      </c>
      <c r="C566" s="301">
        <f>D566</f>
        <v>45029</v>
      </c>
      <c r="D566" s="537">
        <f aca="true" t="shared" si="85" ref="D566:D576">E566+F566+G566+H566+I566</f>
        <v>45029</v>
      </c>
      <c r="E566" s="210">
        <f>E570+E646</f>
        <v>15159</v>
      </c>
      <c r="F566" s="189">
        <f>F570+F646</f>
        <v>0</v>
      </c>
      <c r="G566" s="210">
        <f>G570+G646</f>
        <v>7018</v>
      </c>
      <c r="H566" s="189">
        <f>H570+H646</f>
        <v>0</v>
      </c>
      <c r="I566" s="210">
        <f>I570+I646</f>
        <v>22852</v>
      </c>
    </row>
    <row r="567" spans="1:9" s="4" customFormat="1" ht="12.75">
      <c r="A567" s="9" t="s">
        <v>10</v>
      </c>
      <c r="B567" s="9" t="s">
        <v>11</v>
      </c>
      <c r="C567" s="306">
        <f>D567</f>
        <v>908</v>
      </c>
      <c r="D567" s="538">
        <f t="shared" si="85"/>
        <v>908</v>
      </c>
      <c r="E567" s="205">
        <f aca="true" t="shared" si="86" ref="E567:I568">E571</f>
        <v>908</v>
      </c>
      <c r="F567" s="179">
        <f t="shared" si="86"/>
        <v>0</v>
      </c>
      <c r="G567" s="179">
        <f t="shared" si="86"/>
        <v>0</v>
      </c>
      <c r="H567" s="179">
        <f t="shared" si="86"/>
        <v>0</v>
      </c>
      <c r="I567" s="179">
        <f t="shared" si="86"/>
        <v>0</v>
      </c>
    </row>
    <row r="568" spans="1:9" s="4" customFormat="1" ht="13.5" thickBot="1">
      <c r="A568" s="32" t="s">
        <v>12</v>
      </c>
      <c r="B568" s="9" t="s">
        <v>59</v>
      </c>
      <c r="C568" s="305">
        <f>D568</f>
        <v>3633</v>
      </c>
      <c r="D568" s="539">
        <f t="shared" si="85"/>
        <v>3633</v>
      </c>
      <c r="E568" s="202">
        <f t="shared" si="86"/>
        <v>3633</v>
      </c>
      <c r="F568" s="201">
        <f t="shared" si="86"/>
        <v>0</v>
      </c>
      <c r="G568" s="201">
        <f t="shared" si="86"/>
        <v>0</v>
      </c>
      <c r="H568" s="201">
        <f t="shared" si="86"/>
        <v>0</v>
      </c>
      <c r="I568" s="201">
        <f t="shared" si="86"/>
        <v>0</v>
      </c>
    </row>
    <row r="569" spans="1:9" ht="13.5" thickBot="1">
      <c r="A569" s="68"/>
      <c r="B569" s="77" t="s">
        <v>42</v>
      </c>
      <c r="C569" s="298">
        <f aca="true" t="shared" si="87" ref="C569:C574">E569+F569+G569+H569+I569</f>
        <v>12418</v>
      </c>
      <c r="D569" s="529">
        <f t="shared" si="85"/>
        <v>12418</v>
      </c>
      <c r="E569" s="198">
        <f>E570+E571+E572</f>
        <v>5400</v>
      </c>
      <c r="F569" s="184">
        <f>F570+F571+F572</f>
        <v>0</v>
      </c>
      <c r="G569" s="198">
        <f>G570+G571+G572</f>
        <v>7018</v>
      </c>
      <c r="H569" s="184">
        <f>H570+H571+H572</f>
        <v>0</v>
      </c>
      <c r="I569" s="184">
        <f>I570+I571+I572</f>
        <v>0</v>
      </c>
    </row>
    <row r="570" spans="1:9" ht="12.75">
      <c r="A570" s="9" t="s">
        <v>8</v>
      </c>
      <c r="B570" s="9" t="s">
        <v>9</v>
      </c>
      <c r="C570" s="297">
        <f t="shared" si="87"/>
        <v>7877</v>
      </c>
      <c r="D570" s="535">
        <f t="shared" si="85"/>
        <v>7877</v>
      </c>
      <c r="E570" s="173">
        <f>E573</f>
        <v>859</v>
      </c>
      <c r="F570" s="142">
        <f>F573</f>
        <v>0</v>
      </c>
      <c r="G570" s="173">
        <f>G573</f>
        <v>7018</v>
      </c>
      <c r="H570" s="142">
        <f>H573</f>
        <v>0</v>
      </c>
      <c r="I570" s="142">
        <f>I573</f>
        <v>0</v>
      </c>
    </row>
    <row r="571" spans="1:9" ht="12.75">
      <c r="A571" s="9" t="s">
        <v>10</v>
      </c>
      <c r="B571" s="9" t="s">
        <v>11</v>
      </c>
      <c r="C571" s="296">
        <f t="shared" si="87"/>
        <v>908</v>
      </c>
      <c r="D571" s="535">
        <f t="shared" si="85"/>
        <v>908</v>
      </c>
      <c r="E571" s="233">
        <f>E578</f>
        <v>908</v>
      </c>
      <c r="F571" s="180">
        <f>F578</f>
        <v>0</v>
      </c>
      <c r="G571" s="180">
        <f>G578</f>
        <v>0</v>
      </c>
      <c r="H571" s="180">
        <f>H578</f>
        <v>0</v>
      </c>
      <c r="I571" s="180">
        <f>I578</f>
        <v>0</v>
      </c>
    </row>
    <row r="572" spans="1:9" ht="13.5" thickBot="1">
      <c r="A572" s="32" t="s">
        <v>12</v>
      </c>
      <c r="B572" s="9" t="s">
        <v>59</v>
      </c>
      <c r="C572" s="289">
        <f t="shared" si="87"/>
        <v>3633</v>
      </c>
      <c r="D572" s="535">
        <f t="shared" si="85"/>
        <v>3633</v>
      </c>
      <c r="E572" s="169">
        <f>E595</f>
        <v>3633</v>
      </c>
      <c r="F572" s="168">
        <f>F595</f>
        <v>0</v>
      </c>
      <c r="G572" s="168">
        <f>G595</f>
        <v>0</v>
      </c>
      <c r="H572" s="168">
        <f>H595</f>
        <v>0</v>
      </c>
      <c r="I572" s="168">
        <f>I595</f>
        <v>0</v>
      </c>
    </row>
    <row r="573" spans="1:9" ht="13.5" thickBot="1">
      <c r="A573" s="69" t="s">
        <v>8</v>
      </c>
      <c r="B573" s="48" t="s">
        <v>9</v>
      </c>
      <c r="C573" s="290">
        <f t="shared" si="87"/>
        <v>7877</v>
      </c>
      <c r="D573" s="532">
        <f t="shared" si="85"/>
        <v>7877</v>
      </c>
      <c r="E573" s="237">
        <f>E574+E575+E576</f>
        <v>859</v>
      </c>
      <c r="F573" s="192">
        <f>F574+F575+F576</f>
        <v>0</v>
      </c>
      <c r="G573" s="237">
        <f>G574+G575+G576</f>
        <v>7018</v>
      </c>
      <c r="H573" s="192">
        <f>H574+H575+H576</f>
        <v>0</v>
      </c>
      <c r="I573" s="192">
        <f>I574+I575+I576</f>
        <v>0</v>
      </c>
    </row>
    <row r="574" spans="1:9" ht="12.75">
      <c r="A574" s="148">
        <v>1</v>
      </c>
      <c r="B574" s="408" t="s">
        <v>182</v>
      </c>
      <c r="C574" s="205">
        <f t="shared" si="87"/>
        <v>7092</v>
      </c>
      <c r="D574" s="205">
        <f t="shared" si="85"/>
        <v>7092</v>
      </c>
      <c r="E574" s="228">
        <v>74</v>
      </c>
      <c r="F574" s="228"/>
      <c r="G574" s="205">
        <v>7018</v>
      </c>
      <c r="H574" s="233"/>
      <c r="I574" s="233"/>
    </row>
    <row r="575" spans="1:9" ht="12.75">
      <c r="A575" s="337">
        <v>2</v>
      </c>
      <c r="B575" s="338" t="s">
        <v>198</v>
      </c>
      <c r="C575" s="307">
        <f>E575+F575+G575+H575+I575</f>
        <v>693</v>
      </c>
      <c r="D575" s="205">
        <f t="shared" si="85"/>
        <v>693</v>
      </c>
      <c r="E575" s="227">
        <v>693</v>
      </c>
      <c r="F575" s="227"/>
      <c r="G575" s="210"/>
      <c r="H575" s="173"/>
      <c r="I575" s="173"/>
    </row>
    <row r="576" spans="1:9" ht="12.75">
      <c r="A576" s="134">
        <v>3</v>
      </c>
      <c r="B576" s="335" t="s">
        <v>98</v>
      </c>
      <c r="C576" s="333">
        <f>E576+F576+G576+H576+I576</f>
        <v>92</v>
      </c>
      <c r="D576" s="205">
        <f t="shared" si="85"/>
        <v>92</v>
      </c>
      <c r="E576" s="228">
        <v>92</v>
      </c>
      <c r="F576" s="228"/>
      <c r="G576" s="205"/>
      <c r="H576" s="233"/>
      <c r="I576" s="233"/>
    </row>
    <row r="577" spans="1:9" ht="13.5" thickBot="1">
      <c r="A577" s="149"/>
      <c r="B577" s="336" t="s">
        <v>181</v>
      </c>
      <c r="C577" s="333"/>
      <c r="D577" s="539"/>
      <c r="E577" s="230"/>
      <c r="F577" s="230"/>
      <c r="G577" s="202"/>
      <c r="H577" s="169"/>
      <c r="I577" s="169"/>
    </row>
    <row r="578" spans="1:9" ht="13.5" thickBot="1">
      <c r="A578" s="69" t="s">
        <v>10</v>
      </c>
      <c r="B578" s="48" t="s">
        <v>11</v>
      </c>
      <c r="C578" s="693">
        <f>E578+F578+G578+H578+I578</f>
        <v>908</v>
      </c>
      <c r="D578" s="237">
        <f>E578+F578+G578+H578+I578</f>
        <v>908</v>
      </c>
      <c r="E578" s="199">
        <f>E580+E582+E584+E586+E591+E593</f>
        <v>908</v>
      </c>
      <c r="F578" s="187">
        <f>F580+F582+F584+F586+F591+F593</f>
        <v>0</v>
      </c>
      <c r="G578" s="187">
        <f>G580+G582+G584+G586+G591+G593</f>
        <v>0</v>
      </c>
      <c r="H578" s="187">
        <f>H580+H582+H584+H586+H591+H593</f>
        <v>0</v>
      </c>
      <c r="I578" s="188">
        <f>I580+I582+I584+I586+I591+I593</f>
        <v>0</v>
      </c>
    </row>
    <row r="579" spans="1:9" ht="12.75">
      <c r="A579" s="134">
        <v>1</v>
      </c>
      <c r="B579" s="152" t="s">
        <v>100</v>
      </c>
      <c r="C579" s="694"/>
      <c r="D579" s="173"/>
      <c r="E579" s="505"/>
      <c r="F579" s="200"/>
      <c r="G579" s="200"/>
      <c r="H579" s="200"/>
      <c r="I579" s="174"/>
    </row>
    <row r="580" spans="1:9" ht="12.75">
      <c r="A580" s="149"/>
      <c r="B580" s="157" t="s">
        <v>278</v>
      </c>
      <c r="C580" s="233">
        <f>E580+F580+G580+H580+I580</f>
        <v>230</v>
      </c>
      <c r="D580" s="562">
        <f>E580+F580+G580+H580+I580</f>
        <v>230</v>
      </c>
      <c r="E580" s="215">
        <v>230</v>
      </c>
      <c r="F580" s="204"/>
      <c r="G580" s="204"/>
      <c r="H580" s="204"/>
      <c r="I580" s="232"/>
    </row>
    <row r="581" spans="1:9" ht="12.75">
      <c r="A581" s="150">
        <v>2</v>
      </c>
      <c r="B581" s="152" t="s">
        <v>101</v>
      </c>
      <c r="C581" s="233"/>
      <c r="D581" s="562"/>
      <c r="E581" s="217"/>
      <c r="F581" s="235"/>
      <c r="G581" s="235"/>
      <c r="H581" s="235"/>
      <c r="I581" s="236"/>
    </row>
    <row r="582" spans="1:9" ht="12.75">
      <c r="A582" s="344"/>
      <c r="B582" s="63" t="s">
        <v>102</v>
      </c>
      <c r="C582" s="233">
        <f>E582+F582+G582+H582+I582</f>
        <v>230</v>
      </c>
      <c r="D582" s="562">
        <f>E582+F582+G582+H582+I582</f>
        <v>230</v>
      </c>
      <c r="E582" s="217">
        <v>230</v>
      </c>
      <c r="F582" s="235"/>
      <c r="G582" s="235"/>
      <c r="H582" s="235"/>
      <c r="I582" s="236"/>
    </row>
    <row r="583" spans="1:9" ht="13.5" thickBot="1">
      <c r="A583" s="344"/>
      <c r="B583" s="157" t="s">
        <v>279</v>
      </c>
      <c r="C583" s="233"/>
      <c r="D583" s="562"/>
      <c r="E583" s="215"/>
      <c r="F583" s="204"/>
      <c r="G583" s="204"/>
      <c r="H583" s="204"/>
      <c r="I583" s="204"/>
    </row>
    <row r="584" spans="1:9" ht="12.75">
      <c r="A584" s="21">
        <v>3</v>
      </c>
      <c r="B584" s="340" t="s">
        <v>91</v>
      </c>
      <c r="C584" s="339">
        <f>E584+F584+G584+H584+I584</f>
        <v>230</v>
      </c>
      <c r="D584" s="562">
        <f>E584+F584+G584+H584+I584</f>
        <v>230</v>
      </c>
      <c r="E584" s="205">
        <v>230</v>
      </c>
      <c r="F584" s="204"/>
      <c r="G584" s="204"/>
      <c r="H584" s="204"/>
      <c r="I584" s="204"/>
    </row>
    <row r="585" spans="1:9" ht="12.75">
      <c r="A585" s="32"/>
      <c r="B585" s="345" t="s">
        <v>280</v>
      </c>
      <c r="C585" s="680"/>
      <c r="D585" s="562"/>
      <c r="E585" s="201"/>
      <c r="F585" s="235"/>
      <c r="G585" s="235"/>
      <c r="H585" s="235"/>
      <c r="I585" s="236"/>
    </row>
    <row r="586" spans="1:9" ht="13.5" thickBot="1">
      <c r="A586" s="681">
        <v>4</v>
      </c>
      <c r="B586" s="346" t="s">
        <v>542</v>
      </c>
      <c r="C586" s="339">
        <f>E586+F586+G586+H586+I586</f>
        <v>78</v>
      </c>
      <c r="D586" s="562">
        <f>E586+F586+G586+H586+I586</f>
        <v>78</v>
      </c>
      <c r="E586" s="205">
        <v>78</v>
      </c>
      <c r="F586" s="204"/>
      <c r="G586" s="204"/>
      <c r="H586" s="204"/>
      <c r="I586" s="204"/>
    </row>
    <row r="587" spans="1:9" ht="12.75">
      <c r="A587" s="7" t="s">
        <v>35</v>
      </c>
      <c r="B587" s="7"/>
      <c r="C587" s="64" t="s">
        <v>305</v>
      </c>
      <c r="D587" s="64" t="s">
        <v>305</v>
      </c>
      <c r="E587" s="64" t="s">
        <v>45</v>
      </c>
      <c r="F587" s="64" t="s">
        <v>28</v>
      </c>
      <c r="G587" s="143"/>
      <c r="H587" s="80"/>
      <c r="I587" s="64"/>
    </row>
    <row r="588" spans="1:9" ht="12.75">
      <c r="A588" s="9" t="s">
        <v>0</v>
      </c>
      <c r="B588" s="45" t="s">
        <v>3</v>
      </c>
      <c r="C588" s="10" t="s">
        <v>306</v>
      </c>
      <c r="D588" s="65" t="s">
        <v>307</v>
      </c>
      <c r="E588" s="65" t="s">
        <v>1</v>
      </c>
      <c r="F588" s="65" t="s">
        <v>29</v>
      </c>
      <c r="G588" s="81" t="s">
        <v>30</v>
      </c>
      <c r="H588" s="81" t="s">
        <v>31</v>
      </c>
      <c r="I588" s="65" t="s">
        <v>60</v>
      </c>
    </row>
    <row r="589" spans="1:9" ht="13.5" thickBot="1">
      <c r="A589" s="18"/>
      <c r="B589" s="46"/>
      <c r="C589" s="66">
        <v>2017</v>
      </c>
      <c r="D589" s="66"/>
      <c r="E589" s="66" t="s">
        <v>2</v>
      </c>
      <c r="F589" s="66" t="s">
        <v>97</v>
      </c>
      <c r="G589" s="144" t="s">
        <v>62</v>
      </c>
      <c r="H589" s="144" t="s">
        <v>32</v>
      </c>
      <c r="I589" s="66" t="s">
        <v>61</v>
      </c>
    </row>
    <row r="590" spans="1:9" ht="13.5" thickBot="1">
      <c r="A590" s="12"/>
      <c r="B590" s="61"/>
      <c r="C590" s="15" t="s">
        <v>309</v>
      </c>
      <c r="D590" s="545" t="s">
        <v>308</v>
      </c>
      <c r="E590" s="13">
        <v>3</v>
      </c>
      <c r="F590" s="13">
        <v>4</v>
      </c>
      <c r="G590" s="14">
        <v>5</v>
      </c>
      <c r="H590" s="15">
        <v>6</v>
      </c>
      <c r="I590" s="15">
        <v>7</v>
      </c>
    </row>
    <row r="591" spans="1:9" ht="12.75">
      <c r="A591" s="51">
        <v>5</v>
      </c>
      <c r="B591" s="63" t="s">
        <v>99</v>
      </c>
      <c r="C591" s="233">
        <f>E591+F591+G591+H591+I591</f>
        <v>10</v>
      </c>
      <c r="D591" s="562">
        <f>E591+F591+G591+H591+I591</f>
        <v>10</v>
      </c>
      <c r="E591" s="215">
        <v>10</v>
      </c>
      <c r="F591" s="204"/>
      <c r="G591" s="204"/>
      <c r="H591" s="204"/>
      <c r="I591" s="204"/>
    </row>
    <row r="592" spans="1:9" ht="12.75">
      <c r="A592" s="51"/>
      <c r="B592" s="63" t="s">
        <v>199</v>
      </c>
      <c r="C592" s="233"/>
      <c r="D592" s="562"/>
      <c r="E592" s="215"/>
      <c r="F592" s="204"/>
      <c r="G592" s="204"/>
      <c r="H592" s="204"/>
      <c r="I592" s="204"/>
    </row>
    <row r="593" spans="1:9" ht="12.75">
      <c r="A593" s="150">
        <v>6</v>
      </c>
      <c r="B593" s="340" t="s">
        <v>179</v>
      </c>
      <c r="C593" s="562">
        <f>E593+F593+G593+H593+I593</f>
        <v>130</v>
      </c>
      <c r="D593" s="233">
        <f>E593+F593+G593+H593+I593</f>
        <v>130</v>
      </c>
      <c r="E593" s="205">
        <v>130</v>
      </c>
      <c r="F593" s="204"/>
      <c r="G593" s="204"/>
      <c r="H593" s="204"/>
      <c r="I593" s="204"/>
    </row>
    <row r="594" spans="1:9" ht="13.5" thickBot="1">
      <c r="A594" s="151"/>
      <c r="B594" s="341" t="s">
        <v>180</v>
      </c>
      <c r="C594" s="215"/>
      <c r="D594" s="205"/>
      <c r="E594" s="205"/>
      <c r="F594" s="204"/>
      <c r="G594" s="204"/>
      <c r="H594" s="204"/>
      <c r="I594" s="204"/>
    </row>
    <row r="595" spans="1:9" ht="13.5" thickBot="1">
      <c r="A595" s="413" t="s">
        <v>12</v>
      </c>
      <c r="B595" s="434" t="s">
        <v>37</v>
      </c>
      <c r="C595" s="363">
        <f>C596+C642</f>
        <v>3633</v>
      </c>
      <c r="D595" s="363">
        <f aca="true" t="shared" si="88" ref="D595:I595">D596+D642</f>
        <v>3633</v>
      </c>
      <c r="E595" s="363">
        <f t="shared" si="88"/>
        <v>3633</v>
      </c>
      <c r="F595" s="363">
        <f t="shared" si="88"/>
        <v>0</v>
      </c>
      <c r="G595" s="363">
        <f t="shared" si="88"/>
        <v>0</v>
      </c>
      <c r="H595" s="363">
        <f t="shared" si="88"/>
        <v>0</v>
      </c>
      <c r="I595" s="363">
        <f t="shared" si="88"/>
        <v>0</v>
      </c>
    </row>
    <row r="596" spans="1:9" ht="13.5" thickBot="1">
      <c r="A596" s="137"/>
      <c r="B596" s="435" t="s">
        <v>52</v>
      </c>
      <c r="C596" s="363">
        <f>C598+C600+C602+C604+C606+C608+C610+C612+C614+C616+C618+C620+C622+C624+C626+C627+C629+C634+C635+C636+C637+C638+C639+C640+C641</f>
        <v>3624</v>
      </c>
      <c r="D596" s="363">
        <f aca="true" t="shared" si="89" ref="D596:I596">D598+D600+D602+D604+D606+D608+D610+D612+D614+D616+D618+D620+D622+D624+D626+D627+D629+D634+D635+D636+D637+D638+D639+D640+D641</f>
        <v>3624</v>
      </c>
      <c r="E596" s="363">
        <f t="shared" si="89"/>
        <v>3624</v>
      </c>
      <c r="F596" s="363">
        <f t="shared" si="89"/>
        <v>0</v>
      </c>
      <c r="G596" s="363">
        <f t="shared" si="89"/>
        <v>0</v>
      </c>
      <c r="H596" s="363">
        <f t="shared" si="89"/>
        <v>0</v>
      </c>
      <c r="I596" s="363">
        <f t="shared" si="89"/>
        <v>0</v>
      </c>
    </row>
    <row r="597" spans="1:9" ht="12.75">
      <c r="A597" s="51">
        <v>1</v>
      </c>
      <c r="B597" s="47" t="s">
        <v>103</v>
      </c>
      <c r="C597" s="314"/>
      <c r="D597" s="544"/>
      <c r="E597" s="276"/>
      <c r="F597" s="200"/>
      <c r="G597" s="200"/>
      <c r="H597" s="200"/>
      <c r="I597" s="174"/>
    </row>
    <row r="598" spans="1:9" ht="12.75">
      <c r="A598" s="51"/>
      <c r="B598" s="47" t="s">
        <v>104</v>
      </c>
      <c r="C598" s="306">
        <f>E598+F598+G598+H598+I598</f>
        <v>4</v>
      </c>
      <c r="D598" s="538">
        <f>E598+F598+G598+H598+I598</f>
        <v>4</v>
      </c>
      <c r="E598" s="206">
        <v>4</v>
      </c>
      <c r="F598" s="204"/>
      <c r="G598" s="204"/>
      <c r="H598" s="204"/>
      <c r="I598" s="232"/>
    </row>
    <row r="599" spans="1:9" ht="12.75">
      <c r="A599" s="150">
        <v>2</v>
      </c>
      <c r="B599" s="340" t="s">
        <v>103</v>
      </c>
      <c r="C599" s="306"/>
      <c r="D599" s="538"/>
      <c r="E599" s="206"/>
      <c r="F599" s="204"/>
      <c r="G599" s="204"/>
      <c r="H599" s="204"/>
      <c r="I599" s="232"/>
    </row>
    <row r="600" spans="1:9" s="56" customFormat="1" ht="12.75">
      <c r="A600" s="151"/>
      <c r="B600" s="341" t="s">
        <v>105</v>
      </c>
      <c r="C600" s="306">
        <f aca="true" t="shared" si="90" ref="C600:C641">E600+F600+G600+H600+I600</f>
        <v>4</v>
      </c>
      <c r="D600" s="538">
        <f aca="true" t="shared" si="91" ref="D600:D629">E600+F600+G600+H600+I600</f>
        <v>4</v>
      </c>
      <c r="E600" s="234">
        <v>4</v>
      </c>
      <c r="F600" s="235"/>
      <c r="G600" s="235"/>
      <c r="H600" s="235"/>
      <c r="I600" s="236"/>
    </row>
    <row r="601" spans="1:9" s="56" customFormat="1" ht="12.75">
      <c r="A601" s="344">
        <v>3</v>
      </c>
      <c r="B601" s="340" t="s">
        <v>103</v>
      </c>
      <c r="C601" s="306"/>
      <c r="D601" s="538"/>
      <c r="E601" s="206"/>
      <c r="F601" s="204"/>
      <c r="G601" s="204"/>
      <c r="H601" s="204"/>
      <c r="I601" s="204"/>
    </row>
    <row r="602" spans="1:9" s="56" customFormat="1" ht="12.75">
      <c r="A602" s="151"/>
      <c r="B602" s="341" t="s">
        <v>106</v>
      </c>
      <c r="C602" s="306">
        <f t="shared" si="90"/>
        <v>4</v>
      </c>
      <c r="D602" s="538">
        <f t="shared" si="91"/>
        <v>4</v>
      </c>
      <c r="E602" s="206">
        <v>4</v>
      </c>
      <c r="F602" s="204"/>
      <c r="G602" s="204"/>
      <c r="H602" s="204"/>
      <c r="I602" s="204"/>
    </row>
    <row r="603" spans="1:9" s="56" customFormat="1" ht="12.75">
      <c r="A603" s="120">
        <v>4</v>
      </c>
      <c r="B603" s="340" t="s">
        <v>103</v>
      </c>
      <c r="C603" s="306"/>
      <c r="D603" s="538"/>
      <c r="E603" s="206"/>
      <c r="F603" s="204"/>
      <c r="G603" s="204"/>
      <c r="H603" s="204"/>
      <c r="I603" s="232"/>
    </row>
    <row r="604" spans="1:9" s="56" customFormat="1" ht="12.75">
      <c r="A604" s="32"/>
      <c r="B604" s="345" t="s">
        <v>107</v>
      </c>
      <c r="C604" s="306">
        <f t="shared" si="90"/>
        <v>4</v>
      </c>
      <c r="D604" s="538">
        <f t="shared" si="91"/>
        <v>4</v>
      </c>
      <c r="E604" s="234">
        <v>4</v>
      </c>
      <c r="F604" s="235"/>
      <c r="G604" s="235"/>
      <c r="H604" s="235"/>
      <c r="I604" s="236"/>
    </row>
    <row r="605" spans="1:9" s="56" customFormat="1" ht="12.75">
      <c r="A605" s="150">
        <v>5</v>
      </c>
      <c r="B605" s="340" t="s">
        <v>201</v>
      </c>
      <c r="C605" s="306"/>
      <c r="D605" s="538"/>
      <c r="E605" s="206"/>
      <c r="F605" s="204"/>
      <c r="G605" s="204"/>
      <c r="H605" s="204"/>
      <c r="I605" s="204"/>
    </row>
    <row r="606" spans="1:9" s="56" customFormat="1" ht="12.75">
      <c r="A606" s="344"/>
      <c r="B606" s="341" t="s">
        <v>281</v>
      </c>
      <c r="C606" s="306">
        <f t="shared" si="90"/>
        <v>100</v>
      </c>
      <c r="D606" s="538">
        <f t="shared" si="91"/>
        <v>100</v>
      </c>
      <c r="E606" s="206">
        <v>100</v>
      </c>
      <c r="F606" s="204"/>
      <c r="G606" s="204"/>
      <c r="H606" s="204"/>
      <c r="I606" s="204"/>
    </row>
    <row r="607" spans="1:9" s="56" customFormat="1" ht="12.75">
      <c r="A607" s="134">
        <v>6</v>
      </c>
      <c r="B607" s="346" t="s">
        <v>108</v>
      </c>
      <c r="C607" s="306"/>
      <c r="D607" s="538"/>
      <c r="E607" s="206"/>
      <c r="F607" s="204"/>
      <c r="G607" s="204"/>
      <c r="H607" s="204"/>
      <c r="I607" s="204"/>
    </row>
    <row r="608" spans="1:9" s="56" customFormat="1" ht="12.75">
      <c r="A608" s="337"/>
      <c r="B608" s="347" t="s">
        <v>200</v>
      </c>
      <c r="C608" s="306">
        <f t="shared" si="90"/>
        <v>38</v>
      </c>
      <c r="D608" s="538">
        <f t="shared" si="91"/>
        <v>38</v>
      </c>
      <c r="E608" s="206">
        <v>38</v>
      </c>
      <c r="F608" s="204"/>
      <c r="G608" s="204"/>
      <c r="H608" s="204"/>
      <c r="I608" s="204"/>
    </row>
    <row r="609" spans="1:9" s="56" customFormat="1" ht="12.75">
      <c r="A609" s="134">
        <v>7</v>
      </c>
      <c r="B609" s="342" t="s">
        <v>202</v>
      </c>
      <c r="C609" s="306"/>
      <c r="D609" s="538"/>
      <c r="E609" s="206"/>
      <c r="F609" s="204"/>
      <c r="G609" s="204"/>
      <c r="H609" s="204"/>
      <c r="I609" s="204"/>
    </row>
    <row r="610" spans="1:9" s="56" customFormat="1" ht="12.75">
      <c r="A610" s="337"/>
      <c r="B610" s="343" t="s">
        <v>203</v>
      </c>
      <c r="C610" s="306">
        <f t="shared" si="90"/>
        <v>160</v>
      </c>
      <c r="D610" s="538">
        <f t="shared" si="91"/>
        <v>160</v>
      </c>
      <c r="E610" s="206">
        <v>160</v>
      </c>
      <c r="F610" s="204"/>
      <c r="G610" s="204"/>
      <c r="H610" s="204"/>
      <c r="I610" s="204"/>
    </row>
    <row r="611" spans="1:9" s="56" customFormat="1" ht="12.75">
      <c r="A611" s="134">
        <v>8</v>
      </c>
      <c r="B611" s="342" t="s">
        <v>204</v>
      </c>
      <c r="C611" s="306"/>
      <c r="D611" s="538"/>
      <c r="E611" s="206"/>
      <c r="F611" s="204"/>
      <c r="G611" s="204"/>
      <c r="H611" s="204"/>
      <c r="I611" s="204"/>
    </row>
    <row r="612" spans="1:9" s="56" customFormat="1" ht="12.75">
      <c r="A612" s="149"/>
      <c r="B612" s="343" t="s">
        <v>205</v>
      </c>
      <c r="C612" s="306">
        <f t="shared" si="90"/>
        <v>150</v>
      </c>
      <c r="D612" s="538">
        <f t="shared" si="91"/>
        <v>150</v>
      </c>
      <c r="E612" s="206">
        <v>150</v>
      </c>
      <c r="F612" s="204"/>
      <c r="G612" s="204"/>
      <c r="H612" s="204"/>
      <c r="I612" s="204"/>
    </row>
    <row r="613" spans="1:9" s="56" customFormat="1" ht="12.75">
      <c r="A613" s="134">
        <v>9</v>
      </c>
      <c r="B613" s="342" t="s">
        <v>206</v>
      </c>
      <c r="C613" s="306"/>
      <c r="D613" s="538"/>
      <c r="E613" s="206"/>
      <c r="F613" s="204"/>
      <c r="G613" s="204"/>
      <c r="H613" s="204"/>
      <c r="I613" s="204"/>
    </row>
    <row r="614" spans="1:9" ht="12.75">
      <c r="A614" s="149"/>
      <c r="B614" s="343" t="s">
        <v>207</v>
      </c>
      <c r="C614" s="306">
        <f t="shared" si="90"/>
        <v>200</v>
      </c>
      <c r="D614" s="538">
        <f t="shared" si="91"/>
        <v>200</v>
      </c>
      <c r="E614" s="206">
        <v>200</v>
      </c>
      <c r="F614" s="204"/>
      <c r="G614" s="204"/>
      <c r="H614" s="204"/>
      <c r="I614" s="204"/>
    </row>
    <row r="615" spans="1:9" ht="12.75">
      <c r="A615" s="134">
        <v>10</v>
      </c>
      <c r="B615" s="342" t="s">
        <v>208</v>
      </c>
      <c r="C615" s="306"/>
      <c r="D615" s="538"/>
      <c r="E615" s="206"/>
      <c r="F615" s="204"/>
      <c r="G615" s="204"/>
      <c r="H615" s="204"/>
      <c r="I615" s="204"/>
    </row>
    <row r="616" spans="1:9" ht="12.75">
      <c r="A616" s="149"/>
      <c r="B616" s="343" t="s">
        <v>209</v>
      </c>
      <c r="C616" s="306">
        <f t="shared" si="90"/>
        <v>150</v>
      </c>
      <c r="D616" s="538">
        <f t="shared" si="91"/>
        <v>150</v>
      </c>
      <c r="E616" s="206">
        <v>150</v>
      </c>
      <c r="F616" s="204"/>
      <c r="G616" s="204"/>
      <c r="H616" s="204"/>
      <c r="I616" s="204"/>
    </row>
    <row r="617" spans="1:9" ht="12.75">
      <c r="A617" s="134">
        <v>11</v>
      </c>
      <c r="B617" s="342" t="s">
        <v>210</v>
      </c>
      <c r="C617" s="306"/>
      <c r="D617" s="538"/>
      <c r="E617" s="206"/>
      <c r="F617" s="204"/>
      <c r="G617" s="204"/>
      <c r="H617" s="204"/>
      <c r="I617" s="204"/>
    </row>
    <row r="618" spans="1:9" ht="12.75">
      <c r="A618" s="149"/>
      <c r="B618" s="343" t="s">
        <v>211</v>
      </c>
      <c r="C618" s="306">
        <f t="shared" si="90"/>
        <v>255</v>
      </c>
      <c r="D618" s="538">
        <f t="shared" si="91"/>
        <v>255</v>
      </c>
      <c r="E618" s="206">
        <v>255</v>
      </c>
      <c r="F618" s="204"/>
      <c r="G618" s="204"/>
      <c r="H618" s="204"/>
      <c r="I618" s="204"/>
    </row>
    <row r="619" spans="1:9" ht="12.75">
      <c r="A619" s="134">
        <v>12</v>
      </c>
      <c r="B619" s="342" t="s">
        <v>212</v>
      </c>
      <c r="C619" s="306"/>
      <c r="D619" s="538"/>
      <c r="E619" s="206"/>
      <c r="F619" s="204"/>
      <c r="G619" s="204"/>
      <c r="H619" s="204"/>
      <c r="I619" s="204"/>
    </row>
    <row r="620" spans="1:9" ht="12.75">
      <c r="A620" s="149"/>
      <c r="B620" s="343" t="s">
        <v>213</v>
      </c>
      <c r="C620" s="306">
        <f t="shared" si="90"/>
        <v>260</v>
      </c>
      <c r="D620" s="538">
        <f t="shared" si="91"/>
        <v>260</v>
      </c>
      <c r="E620" s="206">
        <v>260</v>
      </c>
      <c r="F620" s="204"/>
      <c r="G620" s="204"/>
      <c r="H620" s="204"/>
      <c r="I620" s="204"/>
    </row>
    <row r="621" spans="1:9" ht="12.75">
      <c r="A621" s="134">
        <v>13</v>
      </c>
      <c r="B621" s="342" t="s">
        <v>214</v>
      </c>
      <c r="C621" s="306"/>
      <c r="D621" s="538"/>
      <c r="E621" s="206"/>
      <c r="F621" s="204"/>
      <c r="G621" s="204"/>
      <c r="H621" s="204"/>
      <c r="I621" s="204"/>
    </row>
    <row r="622" spans="1:9" ht="12.75">
      <c r="A622" s="149"/>
      <c r="B622" s="343" t="s">
        <v>215</v>
      </c>
      <c r="C622" s="306">
        <f t="shared" si="90"/>
        <v>160</v>
      </c>
      <c r="D622" s="538">
        <f t="shared" si="91"/>
        <v>160</v>
      </c>
      <c r="E622" s="206">
        <v>160</v>
      </c>
      <c r="F622" s="204"/>
      <c r="G622" s="204"/>
      <c r="H622" s="204"/>
      <c r="I622" s="204"/>
    </row>
    <row r="623" spans="1:9" ht="12.75">
      <c r="A623" s="134">
        <v>14</v>
      </c>
      <c r="B623" s="342" t="s">
        <v>216</v>
      </c>
      <c r="C623" s="306"/>
      <c r="D623" s="538"/>
      <c r="E623" s="206"/>
      <c r="F623" s="204"/>
      <c r="G623" s="204"/>
      <c r="H623" s="204"/>
      <c r="I623" s="204"/>
    </row>
    <row r="624" spans="1:9" ht="12.75">
      <c r="A624" s="149"/>
      <c r="B624" s="343" t="s">
        <v>217</v>
      </c>
      <c r="C624" s="306">
        <f t="shared" si="90"/>
        <v>90</v>
      </c>
      <c r="D624" s="538">
        <f t="shared" si="91"/>
        <v>90</v>
      </c>
      <c r="E624" s="206">
        <v>90</v>
      </c>
      <c r="F624" s="204"/>
      <c r="G624" s="204"/>
      <c r="H624" s="204"/>
      <c r="I624" s="204"/>
    </row>
    <row r="625" spans="1:9" ht="12.75">
      <c r="A625" s="134">
        <v>15</v>
      </c>
      <c r="B625" s="342" t="s">
        <v>218</v>
      </c>
      <c r="C625" s="306"/>
      <c r="D625" s="538"/>
      <c r="E625" s="206"/>
      <c r="F625" s="204"/>
      <c r="G625" s="204"/>
      <c r="H625" s="204"/>
      <c r="I625" s="204"/>
    </row>
    <row r="626" spans="1:9" ht="12.75">
      <c r="A626" s="149"/>
      <c r="B626" s="343" t="s">
        <v>219</v>
      </c>
      <c r="C626" s="306">
        <f t="shared" si="90"/>
        <v>1283</v>
      </c>
      <c r="D626" s="538">
        <f t="shared" si="91"/>
        <v>1283</v>
      </c>
      <c r="E626" s="206">
        <v>1283</v>
      </c>
      <c r="F626" s="204"/>
      <c r="G626" s="204"/>
      <c r="H626" s="204"/>
      <c r="I626" s="204"/>
    </row>
    <row r="627" spans="1:9" ht="12.75">
      <c r="A627" s="134">
        <v>16</v>
      </c>
      <c r="B627" s="342" t="s">
        <v>220</v>
      </c>
      <c r="C627" s="306">
        <f t="shared" si="90"/>
        <v>220</v>
      </c>
      <c r="D627" s="538">
        <f t="shared" si="91"/>
        <v>220</v>
      </c>
      <c r="E627" s="206">
        <v>220</v>
      </c>
      <c r="F627" s="204"/>
      <c r="G627" s="204"/>
      <c r="H627" s="204"/>
      <c r="I627" s="204"/>
    </row>
    <row r="628" spans="1:9" ht="12.75">
      <c r="A628" s="134">
        <v>17</v>
      </c>
      <c r="B628" s="342" t="s">
        <v>282</v>
      </c>
      <c r="C628" s="306"/>
      <c r="D628" s="538"/>
      <c r="E628" s="206"/>
      <c r="F628" s="204"/>
      <c r="G628" s="204"/>
      <c r="H628" s="204"/>
      <c r="I628" s="204"/>
    </row>
    <row r="629" spans="1:9" ht="13.5" thickBot="1">
      <c r="A629" s="149"/>
      <c r="B629" s="343" t="s">
        <v>283</v>
      </c>
      <c r="C629" s="306">
        <f t="shared" si="90"/>
        <v>250</v>
      </c>
      <c r="D629" s="538">
        <f t="shared" si="91"/>
        <v>250</v>
      </c>
      <c r="E629" s="206">
        <v>250</v>
      </c>
      <c r="F629" s="204"/>
      <c r="G629" s="204"/>
      <c r="H629" s="204"/>
      <c r="I629" s="204"/>
    </row>
    <row r="630" spans="1:9" ht="12.75">
      <c r="A630" s="7" t="s">
        <v>35</v>
      </c>
      <c r="B630" s="7"/>
      <c r="C630" s="64" t="s">
        <v>305</v>
      </c>
      <c r="D630" s="64" t="s">
        <v>305</v>
      </c>
      <c r="E630" s="64" t="s">
        <v>45</v>
      </c>
      <c r="F630" s="64" t="s">
        <v>28</v>
      </c>
      <c r="G630" s="143"/>
      <c r="H630" s="80"/>
      <c r="I630" s="64"/>
    </row>
    <row r="631" spans="1:9" ht="12.75">
      <c r="A631" s="9" t="s">
        <v>0</v>
      </c>
      <c r="B631" s="45" t="s">
        <v>3</v>
      </c>
      <c r="C631" s="10" t="s">
        <v>306</v>
      </c>
      <c r="D631" s="65" t="s">
        <v>307</v>
      </c>
      <c r="E631" s="65" t="s">
        <v>1</v>
      </c>
      <c r="F631" s="65" t="s">
        <v>29</v>
      </c>
      <c r="G631" s="81" t="s">
        <v>30</v>
      </c>
      <c r="H631" s="81" t="s">
        <v>31</v>
      </c>
      <c r="I631" s="65" t="s">
        <v>60</v>
      </c>
    </row>
    <row r="632" spans="1:9" ht="13.5" thickBot="1">
      <c r="A632" s="18"/>
      <c r="B632" s="46"/>
      <c r="C632" s="66">
        <v>2017</v>
      </c>
      <c r="D632" s="66"/>
      <c r="E632" s="66" t="s">
        <v>2</v>
      </c>
      <c r="F632" s="66" t="s">
        <v>97</v>
      </c>
      <c r="G632" s="144" t="s">
        <v>62</v>
      </c>
      <c r="H632" s="144" t="s">
        <v>32</v>
      </c>
      <c r="I632" s="66" t="s">
        <v>61</v>
      </c>
    </row>
    <row r="633" spans="1:9" ht="13.5" thickBot="1">
      <c r="A633" s="12"/>
      <c r="B633" s="61"/>
      <c r="C633" s="15" t="s">
        <v>309</v>
      </c>
      <c r="D633" s="545" t="s">
        <v>308</v>
      </c>
      <c r="E633" s="13">
        <v>3</v>
      </c>
      <c r="F633" s="13">
        <v>4</v>
      </c>
      <c r="G633" s="14">
        <v>5</v>
      </c>
      <c r="H633" s="15">
        <v>6</v>
      </c>
      <c r="I633" s="15">
        <v>7</v>
      </c>
    </row>
    <row r="634" spans="1:9" ht="25.5">
      <c r="A634" s="683">
        <v>18</v>
      </c>
      <c r="B634" s="684" t="s">
        <v>289</v>
      </c>
      <c r="C634" s="305">
        <f>E634+F634+G634+H634+I634</f>
        <v>80</v>
      </c>
      <c r="D634" s="538">
        <f>E634+F634+G634+H634+I634</f>
        <v>80</v>
      </c>
      <c r="E634" s="234">
        <v>80</v>
      </c>
      <c r="F634" s="235"/>
      <c r="G634" s="235"/>
      <c r="H634" s="235"/>
      <c r="I634" s="235"/>
    </row>
    <row r="635" spans="1:9" ht="25.5">
      <c r="A635" s="498">
        <v>19</v>
      </c>
      <c r="B635" s="501" t="s">
        <v>290</v>
      </c>
      <c r="C635" s="306">
        <f t="shared" si="90"/>
        <v>72</v>
      </c>
      <c r="D635" s="538">
        <f>E635+F635+G635+H635+I635</f>
        <v>72</v>
      </c>
      <c r="E635" s="206">
        <v>72</v>
      </c>
      <c r="F635" s="204"/>
      <c r="G635" s="204"/>
      <c r="H635" s="204"/>
      <c r="I635" s="204"/>
    </row>
    <row r="636" spans="1:9" ht="12.75">
      <c r="A636" s="644">
        <v>20</v>
      </c>
      <c r="B636" s="645" t="s">
        <v>291</v>
      </c>
      <c r="C636" s="205">
        <f t="shared" si="90"/>
        <v>10</v>
      </c>
      <c r="D636" s="538">
        <f aca="true" t="shared" si="92" ref="D636:D641">E636+F636+G636+H636+I636</f>
        <v>10</v>
      </c>
      <c r="E636" s="206">
        <v>10</v>
      </c>
      <c r="F636" s="204"/>
      <c r="G636" s="204"/>
      <c r="H636" s="204"/>
      <c r="I636" s="204"/>
    </row>
    <row r="637" spans="1:9" ht="12.75">
      <c r="A637" s="498">
        <v>21</v>
      </c>
      <c r="B637" s="501" t="s">
        <v>292</v>
      </c>
      <c r="C637" s="306">
        <f t="shared" si="90"/>
        <v>10</v>
      </c>
      <c r="D637" s="538">
        <f t="shared" si="92"/>
        <v>10</v>
      </c>
      <c r="E637" s="206">
        <v>10</v>
      </c>
      <c r="F637" s="204"/>
      <c r="G637" s="204"/>
      <c r="H637" s="204"/>
      <c r="I637" s="204"/>
    </row>
    <row r="638" spans="1:9" ht="12.75">
      <c r="A638" s="498">
        <v>22</v>
      </c>
      <c r="B638" s="501" t="s">
        <v>293</v>
      </c>
      <c r="C638" s="306">
        <f t="shared" si="90"/>
        <v>10</v>
      </c>
      <c r="D638" s="538">
        <f t="shared" si="92"/>
        <v>10</v>
      </c>
      <c r="E638" s="206">
        <v>10</v>
      </c>
      <c r="F638" s="204"/>
      <c r="G638" s="204"/>
      <c r="H638" s="204"/>
      <c r="I638" s="204"/>
    </row>
    <row r="639" spans="1:9" ht="12.75">
      <c r="A639" s="498">
        <v>23</v>
      </c>
      <c r="B639" s="501" t="s">
        <v>294</v>
      </c>
      <c r="C639" s="306">
        <f t="shared" si="90"/>
        <v>10</v>
      </c>
      <c r="D639" s="538">
        <f t="shared" si="92"/>
        <v>10</v>
      </c>
      <c r="E639" s="206">
        <v>10</v>
      </c>
      <c r="F639" s="204"/>
      <c r="G639" s="204"/>
      <c r="H639" s="204"/>
      <c r="I639" s="204"/>
    </row>
    <row r="640" spans="1:9" ht="25.5">
      <c r="A640" s="498">
        <v>24</v>
      </c>
      <c r="B640" s="502" t="s">
        <v>295</v>
      </c>
      <c r="C640" s="306">
        <f t="shared" si="90"/>
        <v>50</v>
      </c>
      <c r="D640" s="538">
        <f t="shared" si="92"/>
        <v>50</v>
      </c>
      <c r="E640" s="206">
        <v>50</v>
      </c>
      <c r="F640" s="204"/>
      <c r="G640" s="204"/>
      <c r="H640" s="204"/>
      <c r="I640" s="204"/>
    </row>
    <row r="641" spans="1:9" ht="13.5" thickBot="1">
      <c r="A641" s="498">
        <v>25</v>
      </c>
      <c r="B641" s="502" t="s">
        <v>296</v>
      </c>
      <c r="C641" s="306">
        <f t="shared" si="90"/>
        <v>50</v>
      </c>
      <c r="D641" s="538">
        <f t="shared" si="92"/>
        <v>50</v>
      </c>
      <c r="E641" s="234">
        <v>50</v>
      </c>
      <c r="F641" s="235"/>
      <c r="G641" s="235"/>
      <c r="H641" s="235"/>
      <c r="I641" s="235"/>
    </row>
    <row r="642" spans="1:9" ht="13.5" thickBot="1">
      <c r="A642" s="48"/>
      <c r="B642" s="350" t="s">
        <v>63</v>
      </c>
      <c r="C642" s="503">
        <f>E642+F642+G642+H642+I642</f>
        <v>9</v>
      </c>
      <c r="D642" s="509">
        <f aca="true" t="shared" si="93" ref="D642:D648">E642+F642+G642+H642+I642</f>
        <v>9</v>
      </c>
      <c r="E642" s="281">
        <f>E643+E644</f>
        <v>9</v>
      </c>
      <c r="F642" s="281"/>
      <c r="G642" s="281"/>
      <c r="H642" s="281"/>
      <c r="I642" s="281"/>
    </row>
    <row r="643" spans="1:9" ht="12.75">
      <c r="A643" s="499">
        <v>1</v>
      </c>
      <c r="B643" s="500" t="s">
        <v>288</v>
      </c>
      <c r="C643" s="210">
        <f>E643+F643+G643+H643+I643</f>
        <v>6</v>
      </c>
      <c r="D643" s="210">
        <f t="shared" si="93"/>
        <v>6</v>
      </c>
      <c r="E643" s="276">
        <v>6</v>
      </c>
      <c r="F643" s="200"/>
      <c r="G643" s="200"/>
      <c r="H643" s="200"/>
      <c r="I643" s="200"/>
    </row>
    <row r="644" spans="1:9" ht="13.5" thickBot="1">
      <c r="A644" s="148">
        <v>2</v>
      </c>
      <c r="B644" s="504" t="s">
        <v>297</v>
      </c>
      <c r="C644" s="210">
        <f>E644+F644+G644+H644+I644</f>
        <v>3</v>
      </c>
      <c r="D644" s="210">
        <f t="shared" si="93"/>
        <v>3</v>
      </c>
      <c r="E644" s="206">
        <v>3</v>
      </c>
      <c r="F644" s="204"/>
      <c r="G644" s="204"/>
      <c r="H644" s="204"/>
      <c r="I644" s="204"/>
    </row>
    <row r="645" spans="1:12" ht="13.5" thickBot="1">
      <c r="A645" s="27"/>
      <c r="B645" s="115" t="s">
        <v>66</v>
      </c>
      <c r="C645" s="298">
        <f>E645+F645+G645+H645+I645</f>
        <v>37152</v>
      </c>
      <c r="D645" s="529">
        <f t="shared" si="93"/>
        <v>37152</v>
      </c>
      <c r="E645" s="198">
        <f>E646</f>
        <v>14300</v>
      </c>
      <c r="F645" s="184">
        <f>F646</f>
        <v>0</v>
      </c>
      <c r="G645" s="184">
        <f>G646</f>
        <v>0</v>
      </c>
      <c r="H645" s="184">
        <f>H646</f>
        <v>0</v>
      </c>
      <c r="I645" s="643">
        <f>I646</f>
        <v>22852</v>
      </c>
      <c r="J645" s="431"/>
      <c r="K645" s="431"/>
      <c r="L645" s="431"/>
    </row>
    <row r="646" spans="1:9" s="4" customFormat="1" ht="13.5" thickBot="1">
      <c r="A646" s="99" t="s">
        <v>8</v>
      </c>
      <c r="B646" s="72" t="s">
        <v>20</v>
      </c>
      <c r="C646" s="301">
        <f aca="true" t="shared" si="94" ref="C646:I646">C647+C648</f>
        <v>37152</v>
      </c>
      <c r="D646" s="537">
        <f t="shared" si="93"/>
        <v>37152</v>
      </c>
      <c r="E646" s="210">
        <f t="shared" si="94"/>
        <v>14300</v>
      </c>
      <c r="F646" s="189">
        <f t="shared" si="94"/>
        <v>0</v>
      </c>
      <c r="G646" s="189">
        <f t="shared" si="94"/>
        <v>0</v>
      </c>
      <c r="H646" s="189">
        <f t="shared" si="94"/>
        <v>0</v>
      </c>
      <c r="I646" s="214">
        <f t="shared" si="94"/>
        <v>22852</v>
      </c>
    </row>
    <row r="647" spans="1:9" s="4" customFormat="1" ht="12.75">
      <c r="A647" s="129">
        <v>1</v>
      </c>
      <c r="B647" s="348" t="s">
        <v>92</v>
      </c>
      <c r="C647" s="306">
        <f>E647+F647+G647+H647+I647</f>
        <v>700</v>
      </c>
      <c r="D647" s="538">
        <f t="shared" si="93"/>
        <v>700</v>
      </c>
      <c r="E647" s="205">
        <v>700</v>
      </c>
      <c r="F647" s="220"/>
      <c r="G647" s="220"/>
      <c r="H647" s="220"/>
      <c r="I647" s="252"/>
    </row>
    <row r="648" spans="1:9" s="4" customFormat="1" ht="13.5" thickBot="1">
      <c r="A648" s="32">
        <v>2</v>
      </c>
      <c r="B648" s="153" t="s">
        <v>93</v>
      </c>
      <c r="C648" s="306">
        <f>E648+F648+G648+H648+I648</f>
        <v>36452</v>
      </c>
      <c r="D648" s="538">
        <f t="shared" si="93"/>
        <v>36452</v>
      </c>
      <c r="E648" s="205">
        <v>13600</v>
      </c>
      <c r="F648" s="220"/>
      <c r="G648" s="220"/>
      <c r="H648" s="220"/>
      <c r="I648" s="216">
        <v>22852</v>
      </c>
    </row>
    <row r="649" spans="1:12" ht="13.5" thickBot="1">
      <c r="A649" s="74" t="s">
        <v>298</v>
      </c>
      <c r="B649" s="75" t="s">
        <v>69</v>
      </c>
      <c r="C649" s="447">
        <f>E649+F649+G649+H649+I649</f>
        <v>545</v>
      </c>
      <c r="D649" s="560">
        <f aca="true" t="shared" si="95" ref="D649:I649">D651</f>
        <v>545</v>
      </c>
      <c r="E649" s="448">
        <f t="shared" si="95"/>
        <v>545</v>
      </c>
      <c r="F649" s="224">
        <f t="shared" si="95"/>
        <v>0</v>
      </c>
      <c r="G649" s="224">
        <f t="shared" si="95"/>
        <v>0</v>
      </c>
      <c r="H649" s="224">
        <f t="shared" si="95"/>
        <v>0</v>
      </c>
      <c r="I649" s="224">
        <f t="shared" si="95"/>
        <v>0</v>
      </c>
      <c r="J649" s="431"/>
      <c r="K649" s="431"/>
      <c r="L649" s="431"/>
    </row>
    <row r="650" spans="1:9" ht="12.75">
      <c r="A650" s="78"/>
      <c r="B650" s="154" t="s">
        <v>71</v>
      </c>
      <c r="C650" s="454"/>
      <c r="D650" s="563"/>
      <c r="E650" s="455"/>
      <c r="F650" s="253"/>
      <c r="G650" s="253"/>
      <c r="H650" s="253"/>
      <c r="I650" s="254"/>
    </row>
    <row r="651" spans="1:10" ht="13.5" thickBot="1">
      <c r="A651" s="79"/>
      <c r="B651" s="155" t="s">
        <v>70</v>
      </c>
      <c r="C651" s="456">
        <f>E651+F651+G651+H651+I651</f>
        <v>545</v>
      </c>
      <c r="D651" s="564">
        <f aca="true" t="shared" si="96" ref="D651:I651">D652</f>
        <v>545</v>
      </c>
      <c r="E651" s="457">
        <f t="shared" si="96"/>
        <v>545</v>
      </c>
      <c r="F651" s="634">
        <f t="shared" si="96"/>
        <v>0</v>
      </c>
      <c r="G651" s="634">
        <f t="shared" si="96"/>
        <v>0</v>
      </c>
      <c r="H651" s="634">
        <f t="shared" si="96"/>
        <v>0</v>
      </c>
      <c r="I651" s="634">
        <f t="shared" si="96"/>
        <v>0</v>
      </c>
      <c r="J651" s="635"/>
    </row>
    <row r="652" spans="1:10" ht="13.5" thickBot="1">
      <c r="A652" s="76" t="s">
        <v>12</v>
      </c>
      <c r="B652" s="7" t="s">
        <v>37</v>
      </c>
      <c r="C652" s="458">
        <f>E652+F652+G652+H652+I652</f>
        <v>545</v>
      </c>
      <c r="D652" s="565">
        <f>E652+F652+G652+H652+I652</f>
        <v>545</v>
      </c>
      <c r="E652" s="438">
        <f>E653+E660</f>
        <v>545</v>
      </c>
      <c r="F652" s="439">
        <f>F653+F660</f>
        <v>0</v>
      </c>
      <c r="G652" s="439">
        <f>G653+G660</f>
        <v>0</v>
      </c>
      <c r="H652" s="439">
        <f>H653+H660</f>
        <v>0</v>
      </c>
      <c r="I652" s="439">
        <f>I653+I660</f>
        <v>0</v>
      </c>
      <c r="J652" s="635"/>
    </row>
    <row r="653" spans="1:9" ht="12.75">
      <c r="A653" s="414"/>
      <c r="B653" s="371" t="s">
        <v>52</v>
      </c>
      <c r="C653" s="459">
        <f>E653+F653+G653+H653+I653</f>
        <v>440</v>
      </c>
      <c r="D653" s="566">
        <f>E653+F653+G653+H653+I653</f>
        <v>440</v>
      </c>
      <c r="E653" s="460">
        <f>E654+E656+E659</f>
        <v>440</v>
      </c>
      <c r="F653" s="497">
        <f>F654+F656+F659</f>
        <v>0</v>
      </c>
      <c r="G653" s="497">
        <f>G654+G656+G659</f>
        <v>0</v>
      </c>
      <c r="H653" s="497">
        <f>H654+H656+H659</f>
        <v>0</v>
      </c>
      <c r="I653" s="497">
        <f>I654+I656+I659</f>
        <v>0</v>
      </c>
    </row>
    <row r="654" spans="1:9" ht="12.75">
      <c r="A654" s="349">
        <v>1</v>
      </c>
      <c r="B654" s="139" t="s">
        <v>221</v>
      </c>
      <c r="C654" s="461">
        <f>E654+F654+G654+H654+I654</f>
        <v>40</v>
      </c>
      <c r="D654" s="567">
        <f>E654+F654+G654+H654+I654</f>
        <v>40</v>
      </c>
      <c r="E654" s="462">
        <v>40</v>
      </c>
      <c r="F654" s="233"/>
      <c r="G654" s="233"/>
      <c r="H654" s="233"/>
      <c r="I654" s="259"/>
    </row>
    <row r="655" spans="1:9" ht="12.75">
      <c r="A655" s="452">
        <v>2</v>
      </c>
      <c r="B655" s="495" t="s">
        <v>284</v>
      </c>
      <c r="C655" s="461"/>
      <c r="D655" s="567"/>
      <c r="E655" s="462"/>
      <c r="F655" s="233"/>
      <c r="G655" s="233"/>
      <c r="H655" s="233"/>
      <c r="I655" s="256"/>
    </row>
    <row r="656" spans="1:9" ht="12.75">
      <c r="A656" s="496"/>
      <c r="B656" s="50" t="s">
        <v>285</v>
      </c>
      <c r="C656" s="463">
        <f>E656+F656+G656+H656+I656</f>
        <v>100</v>
      </c>
      <c r="D656" s="567">
        <f>E656+F656+G656+H656+I656</f>
        <v>100</v>
      </c>
      <c r="E656" s="464">
        <v>100</v>
      </c>
      <c r="F656" s="169"/>
      <c r="G656" s="169"/>
      <c r="H656" s="169"/>
      <c r="I656" s="257"/>
    </row>
    <row r="657" spans="1:9" ht="12.75">
      <c r="A657" s="453"/>
      <c r="B657" s="50" t="s">
        <v>286</v>
      </c>
      <c r="C657" s="463"/>
      <c r="D657" s="567"/>
      <c r="E657" s="464"/>
      <c r="F657" s="169"/>
      <c r="G657" s="169"/>
      <c r="H657" s="169"/>
      <c r="I657" s="259"/>
    </row>
    <row r="658" spans="1:9" ht="12.75">
      <c r="A658" s="494">
        <v>3</v>
      </c>
      <c r="B658" s="334" t="s">
        <v>222</v>
      </c>
      <c r="C658" s="463"/>
      <c r="D658" s="567"/>
      <c r="E658" s="462"/>
      <c r="F658" s="180"/>
      <c r="G658" s="180"/>
      <c r="H658" s="180"/>
      <c r="I658" s="196"/>
    </row>
    <row r="659" spans="1:9" ht="13.5" thickBot="1">
      <c r="A659" s="409"/>
      <c r="B659" s="378" t="s">
        <v>223</v>
      </c>
      <c r="C659" s="461">
        <f>E659</f>
        <v>300</v>
      </c>
      <c r="D659" s="567">
        <f aca="true" t="shared" si="97" ref="D659:D665">E659+F659+G659+H659+I659</f>
        <v>300</v>
      </c>
      <c r="E659" s="462">
        <v>300</v>
      </c>
      <c r="F659" s="180">
        <v>0</v>
      </c>
      <c r="G659" s="180">
        <v>0</v>
      </c>
      <c r="H659" s="180">
        <v>0</v>
      </c>
      <c r="I659" s="196">
        <v>0</v>
      </c>
    </row>
    <row r="660" spans="1:9" ht="13.5" thickBot="1">
      <c r="A660" s="48"/>
      <c r="B660" s="350" t="s">
        <v>63</v>
      </c>
      <c r="C660" s="465">
        <f aca="true" t="shared" si="98" ref="C660:C665">E660+F660+G660+H660+I660</f>
        <v>105</v>
      </c>
      <c r="D660" s="568">
        <f t="shared" si="97"/>
        <v>105</v>
      </c>
      <c r="E660" s="436">
        <f>E661+E662+E663+E664+E665</f>
        <v>105</v>
      </c>
      <c r="F660" s="192">
        <f>F661+F662+F663+F664+F665</f>
        <v>0</v>
      </c>
      <c r="G660" s="192">
        <f>G661+G662+G663+G664+G665</f>
        <v>0</v>
      </c>
      <c r="H660" s="192">
        <f>H661+H662+H663+H664+H665</f>
        <v>0</v>
      </c>
      <c r="I660" s="192">
        <f>I661+I662+I663+I664+I665</f>
        <v>0</v>
      </c>
    </row>
    <row r="661" spans="1:9" ht="13.5" thickBot="1">
      <c r="A661" s="123">
        <v>1</v>
      </c>
      <c r="B661" s="141" t="s">
        <v>224</v>
      </c>
      <c r="C661" s="466">
        <f t="shared" si="98"/>
        <v>80</v>
      </c>
      <c r="D661" s="569">
        <f t="shared" si="97"/>
        <v>80</v>
      </c>
      <c r="E661" s="467">
        <v>80</v>
      </c>
      <c r="F661" s="173"/>
      <c r="G661" s="173"/>
      <c r="H661" s="173"/>
      <c r="I661" s="255"/>
    </row>
    <row r="662" spans="1:9" ht="12.75">
      <c r="A662" s="129">
        <v>2</v>
      </c>
      <c r="B662" s="156" t="s">
        <v>225</v>
      </c>
      <c r="C662" s="466">
        <f t="shared" si="98"/>
        <v>5</v>
      </c>
      <c r="D662" s="569">
        <f t="shared" si="97"/>
        <v>5</v>
      </c>
      <c r="E662" s="462">
        <v>5</v>
      </c>
      <c r="F662" s="233"/>
      <c r="G662" s="233"/>
      <c r="H662" s="233"/>
      <c r="I662" s="256"/>
    </row>
    <row r="663" spans="1:9" ht="12.75">
      <c r="A663" s="129">
        <v>3</v>
      </c>
      <c r="B663" s="156" t="s">
        <v>226</v>
      </c>
      <c r="C663" s="466">
        <f t="shared" si="98"/>
        <v>6</v>
      </c>
      <c r="D663" s="569">
        <f t="shared" si="97"/>
        <v>6</v>
      </c>
      <c r="E663" s="462">
        <v>6</v>
      </c>
      <c r="F663" s="233"/>
      <c r="G663" s="233"/>
      <c r="H663" s="233"/>
      <c r="I663" s="256"/>
    </row>
    <row r="664" spans="1:9" ht="12.75">
      <c r="A664" s="328">
        <v>4</v>
      </c>
      <c r="B664" s="156" t="s">
        <v>227</v>
      </c>
      <c r="C664" s="466">
        <f t="shared" si="98"/>
        <v>9</v>
      </c>
      <c r="D664" s="569">
        <f t="shared" si="97"/>
        <v>9</v>
      </c>
      <c r="E664" s="462">
        <v>9</v>
      </c>
      <c r="F664" s="233"/>
      <c r="G664" s="233"/>
      <c r="H664" s="233"/>
      <c r="I664" s="256"/>
    </row>
    <row r="665" spans="1:9" ht="12.75">
      <c r="A665" s="328">
        <v>5</v>
      </c>
      <c r="B665" s="156" t="s">
        <v>287</v>
      </c>
      <c r="C665" s="466">
        <f t="shared" si="98"/>
        <v>5</v>
      </c>
      <c r="D665" s="569">
        <f t="shared" si="97"/>
        <v>5</v>
      </c>
      <c r="E665" s="462">
        <v>5</v>
      </c>
      <c r="F665" s="233"/>
      <c r="G665" s="233"/>
      <c r="H665" s="233"/>
      <c r="I665" s="256"/>
    </row>
    <row r="666" spans="1:9" ht="15">
      <c r="A666" s="1"/>
      <c r="B666" s="87"/>
      <c r="C666" s="410"/>
      <c r="D666" s="410"/>
      <c r="E666" s="721"/>
      <c r="F666" s="721"/>
      <c r="G666" s="721"/>
      <c r="H666" s="721"/>
      <c r="I666" s="721"/>
    </row>
    <row r="667" spans="2:7" ht="12.75">
      <c r="B667" s="323" t="s">
        <v>81</v>
      </c>
      <c r="C667" s="1"/>
      <c r="D667" s="1"/>
      <c r="E667" s="1"/>
      <c r="F667" s="1"/>
      <c r="G667" s="1"/>
    </row>
    <row r="668" spans="2:8" ht="12.75">
      <c r="B668" s="323" t="s">
        <v>190</v>
      </c>
      <c r="C668" s="1"/>
      <c r="D668" s="323"/>
      <c r="E668" s="323"/>
      <c r="F668" s="323" t="s">
        <v>544</v>
      </c>
      <c r="G668" s="323"/>
      <c r="H668" s="720"/>
    </row>
    <row r="669" spans="2:8" ht="12.75">
      <c r="B669" s="1"/>
      <c r="C669" s="1"/>
      <c r="D669" s="323"/>
      <c r="E669" s="323"/>
      <c r="F669" s="323" t="s">
        <v>545</v>
      </c>
      <c r="G669" s="323"/>
      <c r="H669" s="720"/>
    </row>
    <row r="670" ht="12.75">
      <c r="B670" s="1" t="s">
        <v>546</v>
      </c>
    </row>
    <row r="675" ht="12.75">
      <c r="B675" s="1"/>
    </row>
    <row r="677" ht="12.75">
      <c r="B677" s="1"/>
    </row>
  </sheetData>
  <sheetProtection/>
  <mergeCells count="10">
    <mergeCell ref="E666:I666"/>
    <mergeCell ref="E273:G273"/>
    <mergeCell ref="E212:G212"/>
    <mergeCell ref="C1:I1"/>
    <mergeCell ref="C2:I2"/>
    <mergeCell ref="C3:H3"/>
    <mergeCell ref="E165:G165"/>
    <mergeCell ref="A4:I4"/>
    <mergeCell ref="A5:I5"/>
    <mergeCell ref="A6:I6"/>
  </mergeCells>
  <printOptions/>
  <pageMargins left="0.1968503937007874" right="0.1968503937007874" top="0.1968503937007874" bottom="0.1968503937007874" header="0" footer="0.1968503937007874"/>
  <pageSetup horizontalDpi="300" verticalDpi="300" orientation="landscape" paperSize="9" r:id="rId1"/>
  <headerFooter>
    <oddFooter>&amp;CF-PO-09-02,ed.3,rev.0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Manuela Pinzaru</cp:lastModifiedBy>
  <cp:lastPrinted>2017-05-17T05:24:58Z</cp:lastPrinted>
  <dcterms:created xsi:type="dcterms:W3CDTF">1996-10-14T23:33:28Z</dcterms:created>
  <dcterms:modified xsi:type="dcterms:W3CDTF">2017-05-17T09:33:57Z</dcterms:modified>
  <cp:category/>
  <cp:version/>
  <cp:contentType/>
  <cp:contentStatus/>
</cp:coreProperties>
</file>